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29" firstSheet="2" activeTab="2"/>
  </bookViews>
  <sheets>
    <sheet name="(はじめにお読み下さい)申請書の使い方" sheetId="30" state="hidden" r:id="rId1"/>
    <sheet name="リスト" sheetId="31" state="hidden" r:id="rId2"/>
    <sheet name="(はじめにお読み下さい)報告書の使い方" sheetId="32" r:id="rId3"/>
    <sheet name="よくある質問" sheetId="206" r:id="rId4"/>
    <sheet name="(記入例)報告書" sheetId="207" r:id="rId5"/>
    <sheet name="報告書" sheetId="20" r:id="rId6"/>
    <sheet name="清算額一覧" sheetId="29" r:id="rId7"/>
    <sheet name="重点報告書" sheetId="33" state="hidden" r:id="rId8"/>
    <sheet name="重点清算額一覧" sheetId="34" state="hidden" r:id="rId9"/>
    <sheet name="単価表" sheetId="28" state="hidden" r:id="rId10"/>
    <sheet name="(記入例)個票" sheetId="208" r:id="rId11"/>
    <sheet name="個票1" sheetId="210" r:id="rId12"/>
    <sheet name="個票2" sheetId="349" r:id="rId13"/>
    <sheet name="個票3" sheetId="350" r:id="rId14"/>
    <sheet name="個票4" sheetId="351" r:id="rId15"/>
    <sheet name="個票5" sheetId="352" r:id="rId16"/>
    <sheet name="個票6" sheetId="353" r:id="rId17"/>
    <sheet name="個票7" sheetId="354" r:id="rId18"/>
    <sheet name="個票8" sheetId="355" r:id="rId19"/>
    <sheet name="個票9" sheetId="356" r:id="rId20"/>
    <sheet name="個票10" sheetId="357" r:id="rId21"/>
    <sheet name="個票11" sheetId="358" r:id="rId22"/>
    <sheet name="個票12" sheetId="359" r:id="rId23"/>
    <sheet name="個票13" sheetId="360" r:id="rId24"/>
    <sheet name="個票14" sheetId="361" r:id="rId25"/>
    <sheet name="個票15" sheetId="362" r:id="rId26"/>
    <sheet name="個票16" sheetId="363" r:id="rId27"/>
    <sheet name="個票17" sheetId="364" r:id="rId28"/>
    <sheet name="個票18" sheetId="365" r:id="rId29"/>
    <sheet name="個票19" sheetId="366" r:id="rId30"/>
    <sheet name="個票20" sheetId="367" r:id="rId31"/>
    <sheet name="個票21" sheetId="368" r:id="rId32"/>
    <sheet name="個票22" sheetId="369" r:id="rId33"/>
    <sheet name="個票23" sheetId="370" r:id="rId34"/>
    <sheet name="個票24" sheetId="371" r:id="rId35"/>
    <sheet name="個票25" sheetId="372" r:id="rId36"/>
    <sheet name="個票26" sheetId="373" r:id="rId37"/>
    <sheet name="個票27" sheetId="374" r:id="rId38"/>
    <sheet name="個票28" sheetId="375" r:id="rId39"/>
    <sheet name="個票29" sheetId="376" r:id="rId40"/>
    <sheet name="個票30" sheetId="377" r:id="rId41"/>
    <sheet name="個票31" sheetId="378" r:id="rId42"/>
    <sheet name="個票32" sheetId="379" r:id="rId43"/>
    <sheet name="個票33" sheetId="380" r:id="rId44"/>
    <sheet name="個票34" sheetId="381" r:id="rId45"/>
    <sheet name="個票35" sheetId="382" r:id="rId46"/>
    <sheet name="個票36" sheetId="383" r:id="rId47"/>
    <sheet name="個票37" sheetId="384" r:id="rId48"/>
    <sheet name="個票38" sheetId="385" r:id="rId49"/>
    <sheet name="個票39" sheetId="386" r:id="rId50"/>
    <sheet name="個票40" sheetId="387" r:id="rId51"/>
    <sheet name="個票41" sheetId="388" r:id="rId52"/>
    <sheet name="個票42" sheetId="389" r:id="rId53"/>
    <sheet name="個票43" sheetId="390" r:id="rId54"/>
    <sheet name="個票44" sheetId="391" r:id="rId55"/>
    <sheet name="個票45" sheetId="392" r:id="rId56"/>
    <sheet name="個票46" sheetId="393" r:id="rId57"/>
    <sheet name="個票47" sheetId="394" r:id="rId58"/>
    <sheet name="個票48" sheetId="395" r:id="rId59"/>
    <sheet name="個票49" sheetId="396" r:id="rId60"/>
    <sheet name="個票50" sheetId="397" r:id="rId61"/>
  </sheets>
  <definedNames>
    <definedName name="_xlnm.Print_Area" localSheetId="10">'(記入例)個票'!$A$5:$AM$61</definedName>
    <definedName name="_xlnm.Print_Area" localSheetId="4">'(記入例)報告書'!$A$1:$AM$44</definedName>
    <definedName name="_xlnm.Print_Area" localSheetId="11">個票1!$A$1:$AM$57</definedName>
    <definedName name="_xlnm.Print_Area" localSheetId="20">個票10!$A$1:$AM$57</definedName>
    <definedName name="_xlnm.Print_Area" localSheetId="21">個票11!$A$1:$AM$57</definedName>
    <definedName name="_xlnm.Print_Area" localSheetId="22">個票12!$A$1:$AM$57</definedName>
    <definedName name="_xlnm.Print_Area" localSheetId="23">個票13!$A$1:$AM$57</definedName>
    <definedName name="_xlnm.Print_Area" localSheetId="24">個票14!$A$1:$AM$57</definedName>
    <definedName name="_xlnm.Print_Area" localSheetId="25">個票15!$A$1:$AM$57</definedName>
    <definedName name="_xlnm.Print_Area" localSheetId="26">個票16!$A$1:$AM$57</definedName>
    <definedName name="_xlnm.Print_Area" localSheetId="27">個票17!$A$1:$AM$57</definedName>
    <definedName name="_xlnm.Print_Area" localSheetId="28">個票18!$A$1:$AM$57</definedName>
    <definedName name="_xlnm.Print_Area" localSheetId="29">個票19!$A$1:$AM$57</definedName>
    <definedName name="_xlnm.Print_Area" localSheetId="12">個票2!$A$1:$AM$57</definedName>
    <definedName name="_xlnm.Print_Area" localSheetId="30">個票20!$A$1:$AM$57</definedName>
    <definedName name="_xlnm.Print_Area" localSheetId="31">個票21!$A$1:$AM$57</definedName>
    <definedName name="_xlnm.Print_Area" localSheetId="32">個票22!$A$1:$AM$57</definedName>
    <definedName name="_xlnm.Print_Area" localSheetId="33">個票23!$A$1:$AM$57</definedName>
    <definedName name="_xlnm.Print_Area" localSheetId="34">個票24!$A$1:$AM$57</definedName>
    <definedName name="_xlnm.Print_Area" localSheetId="35">個票25!$A$1:$AM$57</definedName>
    <definedName name="_xlnm.Print_Area" localSheetId="36">個票26!$A$1:$AM$57</definedName>
    <definedName name="_xlnm.Print_Area" localSheetId="37">個票27!$A$1:$AM$57</definedName>
    <definedName name="_xlnm.Print_Area" localSheetId="38">個票28!$A$1:$AM$57</definedName>
    <definedName name="_xlnm.Print_Area" localSheetId="39">個票29!$A$1:$AM$57</definedName>
    <definedName name="_xlnm.Print_Area" localSheetId="13">個票3!$A$1:$AM$57</definedName>
    <definedName name="_xlnm.Print_Area" localSheetId="40">個票30!$A$1:$AM$57</definedName>
    <definedName name="_xlnm.Print_Area" localSheetId="41">個票31!$A$1:$AM$57</definedName>
    <definedName name="_xlnm.Print_Area" localSheetId="42">個票32!$A$1:$AM$57</definedName>
    <definedName name="_xlnm.Print_Area" localSheetId="43">個票33!$A$1:$AM$57</definedName>
    <definedName name="_xlnm.Print_Area" localSheetId="44">個票34!$A$1:$AM$57</definedName>
    <definedName name="_xlnm.Print_Area" localSheetId="45">個票35!$A$1:$AM$57</definedName>
    <definedName name="_xlnm.Print_Area" localSheetId="46">個票36!$A$1:$AM$57</definedName>
    <definedName name="_xlnm.Print_Area" localSheetId="47">個票37!$A$1:$AM$57</definedName>
    <definedName name="_xlnm.Print_Area" localSheetId="48">個票38!$A$1:$AM$57</definedName>
    <definedName name="_xlnm.Print_Area" localSheetId="49">個票39!$A$1:$AM$57</definedName>
    <definedName name="_xlnm.Print_Area" localSheetId="14">個票4!$A$1:$AM$57</definedName>
    <definedName name="_xlnm.Print_Area" localSheetId="50">個票40!$A$1:$AM$57</definedName>
    <definedName name="_xlnm.Print_Area" localSheetId="51">個票41!$A$1:$AM$57</definedName>
    <definedName name="_xlnm.Print_Area" localSheetId="52">個票42!$A$1:$AM$57</definedName>
    <definedName name="_xlnm.Print_Area" localSheetId="53">個票43!$A$1:$AM$57</definedName>
    <definedName name="_xlnm.Print_Area" localSheetId="54">個票44!$A$1:$AM$57</definedName>
    <definedName name="_xlnm.Print_Area" localSheetId="55">個票45!$A$1:$AM$57</definedName>
    <definedName name="_xlnm.Print_Area" localSheetId="56">個票46!$A$1:$AM$57</definedName>
    <definedName name="_xlnm.Print_Area" localSheetId="57">個票47!$A$1:$AM$57</definedName>
    <definedName name="_xlnm.Print_Area" localSheetId="58">個票48!$A$1:$AM$57</definedName>
    <definedName name="_xlnm.Print_Area" localSheetId="59">個票49!$A$1:$AM$57</definedName>
    <definedName name="_xlnm.Print_Area" localSheetId="15">個票5!$A$1:$AM$57</definedName>
    <definedName name="_xlnm.Print_Area" localSheetId="60">個票50!$A$1:$AM$57</definedName>
    <definedName name="_xlnm.Print_Area" localSheetId="16">個票6!$A$1:$AM$57</definedName>
    <definedName name="_xlnm.Print_Area" localSheetId="17">個票7!$A$1:$AM$57</definedName>
    <definedName name="_xlnm.Print_Area" localSheetId="18">個票8!$A$1:$AM$57</definedName>
    <definedName name="_xlnm.Print_Area" localSheetId="19">個票9!$A$1:$AM$57</definedName>
    <definedName name="_xlnm.Print_Area" localSheetId="8">重点清算額一覧!$A$1:$L$22</definedName>
    <definedName name="_xlnm.Print_Area" localSheetId="7">重点報告書!$A$1:$AM$36</definedName>
    <definedName name="_xlnm.Print_Area" localSheetId="6">清算額一覧!$A$1:$Q$57</definedName>
    <definedName name="_xlnm.Print_Area" localSheetId="9">単価表!$A$1:$K$103</definedName>
    <definedName name="_xlnm.Print_Area" localSheetId="5">報告書!$A$1:$AM$40</definedName>
  </definedNames>
  <calcPr calcId="144525"/>
</workbook>
</file>

<file path=xl/comments1.xml><?xml version="1.0" encoding="utf-8"?>
<comments xmlns="http://schemas.openxmlformats.org/spreadsheetml/2006/main">
  <authors>
    <author>厚生労働省ネットワークシステム</author>
  </authors>
  <commentList>
    <comment ref="Q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2.xml><?xml version="1.0" encoding="utf-8"?>
<comments xmlns="http://schemas.openxmlformats.org/spreadsheetml/2006/main">
  <authors>
    <author>厚生労働省ネットワークシステム</author>
  </authors>
  <commentList>
    <comment ref="L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sharedStrings.xml><?xml version="1.0" encoding="utf-8"?>
<sst xmlns="http://schemas.openxmlformats.org/spreadsheetml/2006/main" count="4212" uniqueCount="351">
  <si>
    <t>本申請書の使い方、申請の手順</t>
  </si>
  <si>
    <t>手順</t>
  </si>
  <si>
    <t>都道府県の作業</t>
  </si>
  <si>
    <t>事業者（法人本部）の作業</t>
  </si>
  <si>
    <t>各事業所の作業</t>
  </si>
  <si>
    <t>本Excelを管内の介護サービス事業者に配布</t>
  </si>
  <si>
    <t>本Excelを各事業所に配布し、以下の様式への記入を依頼
・様式２（個票）</t>
  </si>
  <si>
    <t>以下の作業を行った上で、事業者（法人本部）へ返送
【様式２（個票）】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</si>
  <si>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</si>
  <si>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様式２（個票）の内容が、様式１（申請額一覧）に正しく反映されていることを確認
</t>
    </r>
    <r>
      <rPr>
        <sz val="10"/>
        <color rgb="FF0070C0"/>
        <rFont val="ＭＳ ゴシック"/>
        <charset val="128"/>
      </rPr>
      <t>※15事業所以上ある場合には6行目～15行目を行ごとコピーし、16行目に右クリック→「コピーしたセルの挿入」で挿入すること。</t>
    </r>
  </si>
  <si>
    <t>申請書に、申請者の法人名、代表者名、日付、提出先（○○県知事）を入力</t>
  </si>
  <si>
    <t>完成したExcelファイルを都道府県（都道府県が受付業務を民間事業者に委託する場合は、各都道府県の委託事業者）に送付</t>
  </si>
  <si>
    <r>
      <rPr>
        <sz val="12"/>
        <color theme="1"/>
        <rFont val="ＭＳ 明朝"/>
        <charset val="128"/>
      </rPr>
      <t xml:space="preserve">事業者からExcelファイルを受領し、内容を審査
</t>
    </r>
    <r>
      <rPr>
        <sz val="10"/>
        <color rgb="FF0070C0"/>
        <rFont val="ＭＳ 明朝"/>
        <charset val="128"/>
      </rPr>
      <t>※都道府県が受付業務を民間事業者に委託する場合は、委託事業者を通じて都道府県に送付</t>
    </r>
  </si>
  <si>
    <t>都道府県等内で必要な作業を行い、事業者に補助金を交付</t>
  </si>
  <si>
    <t>事業所・施設等の種別</t>
  </si>
  <si>
    <t>訪問介護事業所　集合住宅併設型（同一建物減算の算定がある事業所）</t>
  </si>
  <si>
    <t>/事業所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</si>
  <si>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</si>
  <si>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</si>
  <si>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</si>
  <si>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訪問入浴介護事業所</t>
  </si>
  <si>
    <t>訪問看護事業所</t>
  </si>
  <si>
    <t>訪問リハビリテーション事業所</t>
  </si>
  <si>
    <t>通所介護事業所　1月あたり延べ利用者数300人以下</t>
  </si>
  <si>
    <t>通所介護事業所　1月あたり延べ利用者数301人以上600人以下</t>
  </si>
  <si>
    <t>/定員</t>
  </si>
  <si>
    <t>通所介護事業所　1月あたり延べ利用者数601人以上</t>
  </si>
  <si>
    <t>通所リハビリテーション事業所</t>
  </si>
  <si>
    <t>特定施設入居者生活介護（養護老人ホーム、軽費老人ホームを除く）</t>
  </si>
  <si>
    <t>福祉用具貸与事業所</t>
  </si>
  <si>
    <t>定期巡回・随時対応型訪問介護看護事業所</t>
  </si>
  <si>
    <t>夜間対応型訪問介護事業所</t>
  </si>
  <si>
    <t>地域密着型通所介護事業所</t>
  </si>
  <si>
    <t>認知症対応型通所介護事業所</t>
  </si>
  <si>
    <t>小規模多機能型居宅介護事業所</t>
  </si>
  <si>
    <t>認知症対応型共同生活介護事業所</t>
  </si>
  <si>
    <t>地域密着型特定施設入居者生活介護（養護老人ホーム、軽費老人ホームを除く）</t>
  </si>
  <si>
    <t>看護小規模多機能型居宅介護事業所</t>
  </si>
  <si>
    <t>居宅介護支援事業所</t>
  </si>
  <si>
    <t>介護老人福祉施設</t>
  </si>
  <si>
    <t>介護老人保健施設</t>
  </si>
  <si>
    <t>介護医療院</t>
  </si>
  <si>
    <t>地域密着型介護老人福祉施設</t>
  </si>
  <si>
    <t>短期入所生活介護事業所</t>
  </si>
  <si>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</si>
  <si>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</si>
  <si>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</si>
  <si>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</si>
  <si>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</si>
  <si>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</si>
  <si>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</si>
  <si>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</si>
  <si>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</si>
  <si>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</si>
  <si>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</si>
  <si>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</si>
  <si>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</si>
  <si>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</si>
  <si>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</si>
  <si>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</si>
  <si>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</si>
  <si>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</si>
  <si>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</si>
  <si>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</si>
  <si>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</si>
  <si>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</si>
  <si>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</si>
  <si>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</si>
  <si>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</si>
  <si>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</si>
  <si>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</si>
  <si>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</si>
  <si>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</si>
  <si>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</si>
  <si>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</si>
  <si>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</si>
  <si>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</si>
  <si>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</si>
  <si>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</si>
  <si>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</si>
  <si>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</si>
  <si>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</si>
  <si>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</si>
  <si>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</si>
  <si>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</si>
  <si>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</si>
  <si>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</si>
  <si>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</si>
  <si>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</si>
  <si>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</si>
  <si>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</si>
  <si>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</si>
  <si>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</si>
  <si>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本Excelを管内の介護サービス事業者・事業所に配布</t>
  </si>
  <si>
    <t>本Excelを各事業所に配布し、以下の様式への記入を依頼
・付表２（個票）</t>
  </si>
  <si>
    <t>本Excelで以下の作業を行った上で、事業者（法人本部）へ返送
【付表２（個票）】
・水色セル：必要情報を入力
・緑色セル：プルダウンから選択</t>
  </si>
  <si>
    <r>
      <rPr>
        <sz val="12"/>
        <color theme="1"/>
        <rFont val="ＭＳ 明朝"/>
        <charset val="128"/>
      </rPr>
      <t xml:space="preserve">付表２（個票）の内容が、付表１（清算額一覧）に正しく反映されていることを確認
</t>
    </r>
    <r>
      <rPr>
        <sz val="10"/>
        <color rgb="FF0070C0"/>
        <rFont val="ＭＳ ゴシック"/>
        <charset val="128"/>
      </rPr>
      <t>※15事業所以上ある場合には6行目～15行目を行ごとコピーし、16行目に右クリック→「コピーしたセルの挿入」で挿入すること。</t>
    </r>
  </si>
  <si>
    <t>報告書に、報告者の法人名、代表者名、日付を入力</t>
  </si>
  <si>
    <r>
      <rPr>
        <sz val="12"/>
        <color theme="1"/>
        <rFont val="ＭＳ 明朝"/>
        <charset val="128"/>
      </rPr>
      <t xml:space="preserve">事業者からExcelファイルを受領し、内容を確認
</t>
    </r>
    <r>
      <rPr>
        <sz val="10"/>
        <color rgb="FF0070C0"/>
        <rFont val="ＭＳ 明朝"/>
        <charset val="128"/>
      </rPr>
      <t>※都道府県が受付業務を民間事業者に委託する場合は、委託事業者を通じて都道府県に送付</t>
    </r>
  </si>
  <si>
    <t>都道府県等内で内容を確認</t>
  </si>
  <si>
    <t>No.</t>
  </si>
  <si>
    <t>質問</t>
  </si>
  <si>
    <t>回答</t>
  </si>
  <si>
    <t>交付申請書提出時から事業所名称や住所や担当者など変更があった場合どうすればよいか。</t>
  </si>
  <si>
    <t>変更後の内容で提出してください。なお、法人名・事業所名・代表者名に変更があった場合は事務局へご一報ください。</t>
  </si>
  <si>
    <t>交付決定額の欄は手入力だが、どの金額を入力すればいいか。</t>
  </si>
  <si>
    <t>令和8年8月24日付け高齢第774号の交付決定通知書の別表に記載されている事業所ごとの金額をご入力ください。</t>
  </si>
  <si>
    <t>申請時から定員数が増えた。変更は可能か。</t>
  </si>
  <si>
    <t>交付決定額が上限となるため、補助金額の変更はできません。</t>
  </si>
  <si>
    <t>施設ごとの請求で按分する場合の実績報告はどのようにしたらよいか。</t>
  </si>
  <si>
    <t>按分後の金額を記載してください。なお、按分する際は根拠を明確にしたうえで、領収書等に記載して保管してください。</t>
  </si>
  <si>
    <t>交付申請書で計上した内容から変更があった場合は補助対象となるか。</t>
  </si>
  <si>
    <t>対象期間内に購入しており、かつ補助対象経費に該当する場合は計上しても差し支えありません。
ただし、実績報告書の審査において事務局より内容を確認させていただく場合があります。</t>
  </si>
  <si>
    <t>交付申請書で計上していたもので単価50万円を超えてしまった場合どうすればよいか。</t>
  </si>
  <si>
    <t>補助対象外となります。</t>
  </si>
  <si>
    <t>実績報告で交付決定額を下回った場合、対象期間内であれば、交付申請書の用途・品目・数量欄で記載した内容を変更・追加して計上してもよいか。</t>
  </si>
  <si>
    <t>施設の定員数が減って食材費の見込み額も減った。同じ対象経費の品目なら増やしてもよいのか、同じ事業区分の別の対象経費を加えてもよいのか。</t>
  </si>
  <si>
    <t>交付決定額の範囲内かつ補助対象経費に該当する場合は、品目の変更や経費の追加は可能です。</t>
  </si>
  <si>
    <t>実績報告書の報告書シートで返還額とあるがどういう計算をされているのか。</t>
  </si>
  <si>
    <t>交付決定額から実績額（千円未満切り捨て）を差引した額が返還額となります。
交付決定額＞実績額だった場合は、差額である返還額を県へ返還する必要があります。
なお、補助金の交付額が1,000円未満切り捨てとなることから、返還額は1,000円未満切り上げとなりますのでご注意ください。</t>
  </si>
  <si>
    <t>実績額がどの程度申請額を下回ると返還対象か。1円の差異があっても返還対象なのか。</t>
  </si>
  <si>
    <t>補助金の交付額が1,000円未満切り捨てとなることから、1,000円未満の差異があった場合は返還額は1,000円未満切り上げとなりますのでご注意ください。
【例】交付決定額：200千円－実績額：199千円（実支出額：199,500円）＝返還額：1千円
　　　※返還額は500円とはなりません。</t>
  </si>
  <si>
    <t>（別記様式２）見本</t>
  </si>
  <si>
    <t>　　令和</t>
  </si>
  <si>
    <t>年</t>
  </si>
  <si>
    <t>月</t>
  </si>
  <si>
    <t>日</t>
  </si>
  <si>
    <t>新潟県知事</t>
  </si>
  <si>
    <t>殿</t>
  </si>
  <si>
    <t>株式会社○○</t>
  </si>
  <si>
    <t>代表取締役　新潟太郎</t>
  </si>
  <si>
    <t>新潟県介護事業所等及び介護施設等に対するサービス継続支援事業補助金実績報告書</t>
  </si>
  <si>
    <t>　標記の補助金に係る事業実績について、次のとおり関係書類を添えて報告する。</t>
  </si>
  <si>
    <t>　　交付決定額　：　</t>
  </si>
  <si>
    <t>千円</t>
  </si>
  <si>
    <t>　　実　績　額　：　</t>
  </si>
  <si>
    <t>　　返　還　額　：　</t>
  </si>
  <si>
    <t>（実績額内訳）</t>
  </si>
  <si>
    <t>1．介護事業所等に対するサービス継続支援事業</t>
  </si>
  <si>
    <t>2．介護施設等に対するサービス継続支援事業</t>
  </si>
  <si>
    <t>（添付書類）</t>
  </si>
  <si>
    <t>１　事業所・施設別清算額一覧（付表１）</t>
  </si>
  <si>
    <t>２　サービス継続支援事業に関する事業実績報告書（事業所単位）（付表２）</t>
  </si>
  <si>
    <t>【報告内容に関する問い合わせ先】</t>
  </si>
  <si>
    <t xml:space="preserve"> 報告法人住所</t>
  </si>
  <si>
    <t>新潟市中央区新光町4番地1</t>
  </si>
  <si>
    <t xml:space="preserve"> 部署名</t>
  </si>
  <si>
    <t>管理部</t>
  </si>
  <si>
    <t xml:space="preserve"> 担当者氏名</t>
  </si>
  <si>
    <t>長岡花子</t>
  </si>
  <si>
    <t xml:space="preserve"> 連絡先</t>
  </si>
  <si>
    <t>電話番号</t>
  </si>
  <si>
    <t>025-285-5511</t>
  </si>
  <si>
    <t>e-mail</t>
  </si>
  <si>
    <t>ngt123@abc.niigata.com</t>
  </si>
  <si>
    <t>（別記様式２）</t>
  </si>
  <si>
    <t>（法人名）</t>
  </si>
  <si>
    <t>（役職・代表者名）</t>
  </si>
  <si>
    <t>（付表１）事業所・施設別清算額一覧</t>
  </si>
  <si>
    <t>事業所・施設名</t>
  </si>
  <si>
    <t>介護保険
事業所番号</t>
  </si>
  <si>
    <t>サービス種別</t>
  </si>
  <si>
    <t>住所</t>
  </si>
  <si>
    <t>代表となる
事業所・施設名</t>
  </si>
  <si>
    <t>交付決定額（千円）</t>
  </si>
  <si>
    <t>実績額（千円）</t>
  </si>
  <si>
    <t>差引額（千円）</t>
  </si>
  <si>
    <t>審査
結果</t>
  </si>
  <si>
    <t>介護事業所等に対するサービス継続支援事業</t>
  </si>
  <si>
    <t>介護施設等に対するサービス継続支援事業</t>
  </si>
  <si>
    <t>合計</t>
  </si>
  <si>
    <t>（注）行が不足する場合には、「本報告書の使い方」に従って、行を追加すること。列の挿入は絶対に行わないこと。</t>
  </si>
  <si>
    <t>　</t>
  </si>
  <si>
    <t>新潟県介護施設等に対する物価高騰対策サービス継続支援事業補助金実績報告書</t>
  </si>
  <si>
    <t>１　施設別清算額一覧（付表１）</t>
  </si>
  <si>
    <t>（付表１）施設別清算額一覧</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</si>
  <si>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</si>
  <si>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</si>
  <si>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</si>
  <si>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</si>
  <si>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</si>
  <si>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</si>
  <si>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</si>
  <si>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</si>
  <si>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</si>
  <si>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</si>
  <si>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大規模型（Ⅰ）</t>
  </si>
  <si>
    <t>大規模型（Ⅱ）</t>
  </si>
  <si>
    <t>地域密着型通所介護事業所（療養通所介護事業所を含む）</t>
  </si>
  <si>
    <t>短期入所系</t>
  </si>
  <si>
    <t>短期入所生活介護事業所、短期入所療養介護事業所</t>
  </si>
  <si>
    <t>訪問系</t>
  </si>
  <si>
    <t>訪問介護事業所</t>
  </si>
  <si>
    <t>居宅療養管理指導事業所</t>
  </si>
  <si>
    <t>多機能型</t>
  </si>
  <si>
    <t>入所施設・
居住系</t>
  </si>
  <si>
    <t>介護療養型医療施設</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</si>
  <si>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</si>
  <si>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</si>
  <si>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</si>
  <si>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</si>
  <si>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</si>
  <si>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</si>
  <si>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</si>
  <si>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</si>
  <si>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</si>
  <si>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</si>
  <si>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</si>
  <si>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</si>
  <si>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</si>
  <si>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</si>
  <si>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</si>
  <si>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</si>
  <si>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</si>
  <si>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</si>
  <si>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</si>
  <si>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</si>
  <si>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</si>
  <si>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</si>
  <si>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</si>
  <si>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</si>
  <si>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</si>
  <si>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</si>
  <si>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</si>
  <si>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</si>
  <si>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</si>
  <si>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</si>
  <si>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</si>
  <si>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</si>
  <si>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</si>
  <si>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</si>
  <si>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</si>
  <si>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</si>
  <si>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</si>
  <si>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</si>
  <si>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</si>
  <si>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</si>
  <si>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</si>
  <si>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</si>
  <si>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</si>
  <si>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</si>
  <si>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</si>
  <si>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</si>
  <si>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</si>
  <si>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</si>
  <si>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</si>
  <si>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（付表２）個票見本</t>
  </si>
  <si>
    <t>サービス継続支援事業に関する事業実績報告書（事業所単位）</t>
  </si>
  <si>
    <t>介護保険事業所番号</t>
  </si>
  <si>
    <t>1234567890</t>
  </si>
  <si>
    <t>事業所名称</t>
  </si>
  <si>
    <t>特別養護老人ホーム△△△</t>
  </si>
  <si>
    <t>所在地</t>
  </si>
  <si>
    <t>都道府県名</t>
  </si>
  <si>
    <t>連絡先</t>
  </si>
  <si>
    <t>担当部署名</t>
  </si>
  <si>
    <t>事務課</t>
  </si>
  <si>
    <r>
      <rPr>
        <sz val="9"/>
        <rFont val="ＭＳ Ｐ明朝"/>
        <charset val="128"/>
      </rPr>
      <t>提供サービス</t>
    </r>
    <r>
      <rPr>
        <sz val="6"/>
        <rFont val="ＭＳ Ｐ明朝"/>
        <charset val="128"/>
      </rPr>
      <t>（プルダウンから選択）</t>
    </r>
  </si>
  <si>
    <t>事業区分</t>
  </si>
  <si>
    <t>　介護事業所等に対するサービス継続支援事業</t>
  </si>
  <si>
    <t>　介護施設等に対するサービス継続支援事業</t>
  </si>
  <si>
    <t>口座情報</t>
  </si>
  <si>
    <t>介護分野の職員の賃上げ・職場環境改善支援事業に使用する口座情報を本事業の振込に使用することに同意する</t>
  </si>
  <si>
    <t>介護分野の職員の賃上げ・職場環境改善支援事業の申請
をしない場合は、左欄の✔を外して下さい。</t>
  </si>
  <si>
    <r>
      <rPr>
        <sz val="9"/>
        <rFont val="ＭＳ Ｐ明朝"/>
        <charset val="128"/>
      </rPr>
      <t>介護分野の職員の賃上げ・職場環境改善支援事業に使用する口座は</t>
    </r>
    <r>
      <rPr>
        <u/>
        <sz val="9"/>
        <rFont val="ＭＳ Ｐ明朝"/>
        <charset val="128"/>
      </rPr>
      <t>債権譲渡されていない</t>
    </r>
  </si>
  <si>
    <t>債権譲渡されている場合は、左欄の✔を外して下さい。
※債権譲渡されている場合、都道府県に申請して下さい。</t>
  </si>
  <si>
    <t>銀行口座情報シートに本事業の振込に使用する口座情報を記入</t>
  </si>
  <si>
    <t>報告にあたっての確認事項</t>
  </si>
  <si>
    <t>令和8年8月24日付け高齢第774号の交付決定通知書の別表に記載されている事業所ごとの交付決定額をご入力ください。</t>
  </si>
  <si>
    <t>領収書、レシート等の根拠資料は事業所において適切に保管している。</t>
  </si>
  <si>
    <t>✔</t>
  </si>
  <si>
    <t>支出した費用について、重点支援交付金と重複は生じていない。</t>
  </si>
  <si>
    <t>支出済額</t>
  </si>
  <si>
    <t>１．介護事業所等に対するサービス継続支援事業</t>
  </si>
  <si>
    <t>交付決定額</t>
  </si>
  <si>
    <t>実績額</t>
  </si>
  <si>
    <t>差引額</t>
  </si>
  <si>
    <t>【介護サービスを円滑に継続するための対応】</t>
  </si>
  <si>
    <t>支出済額（円）</t>
  </si>
  <si>
    <t>用途・品目・数量等</t>
  </si>
  <si>
    <t>消耗品費</t>
  </si>
  <si>
    <t>マスク５０枚入り×１０ケース</t>
  </si>
  <si>
    <t>燃料費</t>
  </si>
  <si>
    <t>ガソリン代　R8.７月～9月</t>
  </si>
  <si>
    <t>光熱水費</t>
  </si>
  <si>
    <t>電気代　R8.７月</t>
  </si>
  <si>
    <t>有料道路通行料</t>
  </si>
  <si>
    <t>ETC　R8.5月</t>
  </si>
  <si>
    <t>備品購入費</t>
  </si>
  <si>
    <t>スタッドレスタイヤ4本</t>
  </si>
  <si>
    <t>その他</t>
  </si>
  <si>
    <t>【災害備蓄等への対応】</t>
  </si>
  <si>
    <t>ポータブルガソリン発電機１台</t>
  </si>
  <si>
    <t>２．介護施設等に対するサービス継続支援事業</t>
  </si>
  <si>
    <t>食材料費</t>
  </si>
  <si>
    <t>委託料</t>
  </si>
  <si>
    <t>1月分給食業務委託料</t>
  </si>
  <si>
    <t>（注）差引額は、交付決定額と清算額を比較して交付決定額が大きい場合（返還が生じる場合）に表示される。</t>
  </si>
  <si>
    <t>（付表２）個票1</t>
  </si>
  <si>
    <t>施設概要</t>
  </si>
  <si>
    <t>1行目メッセージ</t>
  </si>
  <si>
    <t>2行目メッセージ</t>
  </si>
  <si>
    <t>（付表２）個票2</t>
  </si>
  <si>
    <t>（付表２）個票3</t>
  </si>
  <si>
    <t>（付表２）個票4</t>
  </si>
  <si>
    <t>（付表２）個票5</t>
  </si>
  <si>
    <t>（付表２）個票6</t>
  </si>
  <si>
    <t>（付表２）個票7</t>
  </si>
  <si>
    <t>（付表２）個票8</t>
  </si>
  <si>
    <t>（付表２）個票9</t>
  </si>
  <si>
    <t>（付表２）個票10</t>
  </si>
  <si>
    <t>（付表２）個票11</t>
  </si>
  <si>
    <t>（付表２）個票12</t>
  </si>
  <si>
    <t>（付表２）個票13</t>
  </si>
  <si>
    <t>（付表２）個票14</t>
  </si>
  <si>
    <t>（付表２）個票15</t>
  </si>
  <si>
    <t>（付表２）個票16</t>
  </si>
  <si>
    <t>（付表２）個票17</t>
  </si>
  <si>
    <t>（付表２）個票18</t>
  </si>
  <si>
    <t>（付表２）個票19</t>
  </si>
  <si>
    <t>（付表２）個票20</t>
  </si>
  <si>
    <t>（付表２）個票21</t>
  </si>
  <si>
    <t>（付表２）個票22</t>
  </si>
  <si>
    <t>（付表２）個票23</t>
  </si>
  <si>
    <t>（付表２）個票24</t>
  </si>
  <si>
    <t>（付表２）個票25</t>
  </si>
  <si>
    <t>（付表２）個票26</t>
  </si>
  <si>
    <t>（付表２）個票27</t>
  </si>
  <si>
    <t>（付表２）個票28</t>
  </si>
  <si>
    <t>（付表２）個票29</t>
  </si>
  <si>
    <t>（付表２）個票30</t>
  </si>
  <si>
    <t>（付表２）個票31</t>
  </si>
  <si>
    <t>（付表２）個票32</t>
  </si>
  <si>
    <t>（付表２）個票33</t>
  </si>
  <si>
    <t>（付表２）個票34</t>
  </si>
  <si>
    <t>（付表２）個票35</t>
  </si>
  <si>
    <t>（付表２）個票36</t>
  </si>
  <si>
    <t>（付表２）個票37</t>
  </si>
  <si>
    <t>（付表２）個票38</t>
  </si>
  <si>
    <t>（付表２）個票39</t>
  </si>
  <si>
    <t>（付表２）個票40</t>
  </si>
  <si>
    <t>（付表２）個票41</t>
  </si>
  <si>
    <t>（付表２）個票42</t>
  </si>
  <si>
    <t>（付表２）個票43</t>
  </si>
  <si>
    <t>（付表２）個票44</t>
  </si>
  <si>
    <t>（付表２）個票45</t>
  </si>
  <si>
    <t>（付表２）個票46</t>
  </si>
  <si>
    <t>（付表２）個票47</t>
  </si>
  <si>
    <t>（付表２）個票48</t>
  </si>
  <si>
    <t>（付表２）個票49</t>
  </si>
  <si>
    <t>（付表２）個票50</t>
  </si>
</sst>
</file>

<file path=xl/styles.xml><?xml version="1.0" encoding="utf-8"?>
<styleSheet xmlns="http://schemas.openxmlformats.org/spreadsheetml/2006/main">
  <numFmts count="8">
    <numFmt numFmtId="176" formatCode="_ * #,##0_ ;_ * \-#,##0_ ;_ * &quot;-&quot;??_ ;_ @_ "/>
    <numFmt numFmtId="177" formatCode="_-&quot;\&quot;* #,##0_-\ ;\-&quot;\&quot;* #,##0_-\ ;_-&quot;\&quot;* &quot;-&quot;??_-\ ;_-@_-"/>
    <numFmt numFmtId="178" formatCode="#,##0_);[Red]\(#,##0\)"/>
    <numFmt numFmtId="179" formatCode="_-&quot;\&quot;* #,##0.00_-\ ;\-&quot;\&quot;* #,##0.00_-\ ;_-&quot;\&quot;* &quot;-&quot;??_-\ ;_-@_-"/>
    <numFmt numFmtId="180" formatCode="#,##0_ ;[Red]\-#,##0\ "/>
    <numFmt numFmtId="181" formatCode=";;;"/>
    <numFmt numFmtId="182" formatCode="#,##0;\-#,##0;&quot;&quot;"/>
    <numFmt numFmtId="183" formatCode="#,##0_ "/>
  </numFmts>
  <fonts count="58">
    <font>
      <sz val="11"/>
      <name val="ＭＳ Ｐゴシック"/>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6"/>
      <name val="ＭＳ Ｐ明朝"/>
      <charset val="128"/>
    </font>
    <font>
      <b/>
      <sz val="10"/>
      <color rgb="FFFF0000"/>
      <name val="ＭＳ Ｐ明朝"/>
      <charset val="128"/>
    </font>
    <font>
      <b/>
      <sz val="14"/>
      <color rgb="FFFF0000"/>
      <name val="ＭＳ Ｐ明朝"/>
      <charset val="128"/>
    </font>
    <font>
      <b/>
      <sz val="11"/>
      <color rgb="FFFF0000"/>
      <name val="ＭＳ Ｐ明朝"/>
      <charset val="128"/>
    </font>
    <font>
      <sz val="10"/>
      <color rgb="FFFF0000"/>
      <name val="ＭＳ 明朝"/>
      <charset val="128"/>
    </font>
    <font>
      <sz val="9"/>
      <color rgb="FFFF0000"/>
      <name val="ＭＳ Ｐ明朝"/>
      <charset val="128"/>
    </font>
    <font>
      <sz val="10"/>
      <color rgb="FFFF0000"/>
      <name val="ＭＳ Ｐ明朝"/>
      <charset val="128"/>
    </font>
    <font>
      <sz val="8"/>
      <color rgb="FFFF0000"/>
      <name val="ＭＳ Ｐ明朝"/>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b/>
      <sz val="11"/>
      <name val="ＭＳ Ｐ明朝"/>
      <charset val="128"/>
    </font>
    <font>
      <b/>
      <sz val="12"/>
      <name val="ＭＳ Ｐ明朝"/>
      <charset val="128"/>
    </font>
    <font>
      <sz val="11"/>
      <name val="ＭＳ 明朝"/>
      <charset val="128"/>
    </font>
    <font>
      <sz val="11"/>
      <color rgb="FFFF0000"/>
      <name val="ＭＳ 明朝"/>
      <charset val="128"/>
    </font>
    <font>
      <u/>
      <sz val="11"/>
      <color rgb="FFFF0000"/>
      <name val="ＭＳ Ｐゴシック"/>
      <charset val="128"/>
      <scheme val="minor"/>
    </font>
    <font>
      <sz val="10"/>
      <name val="ＭＳ 明朝"/>
      <charset val="134"/>
    </font>
    <font>
      <b/>
      <sz val="14"/>
      <color theme="1"/>
      <name val="ＭＳ 明朝"/>
      <charset val="128"/>
    </font>
    <font>
      <sz val="12"/>
      <color theme="1"/>
      <name val="ＭＳ 明朝"/>
      <charset val="128"/>
    </font>
    <font>
      <sz val="11"/>
      <color theme="1"/>
      <name val="ＭＳ Ｐゴシック"/>
      <charset val="134"/>
      <scheme val="minor"/>
    </font>
    <font>
      <sz val="11"/>
      <color rgb="FFFF0000"/>
      <name val="ＭＳ Ｐゴシック"/>
      <charset val="0"/>
      <scheme val="minor"/>
    </font>
    <font>
      <u/>
      <sz val="11"/>
      <color rgb="FF0000FF"/>
      <name val="ＭＳ Ｐゴシック"/>
      <charset val="0"/>
      <scheme val="minor"/>
    </font>
    <font>
      <sz val="11"/>
      <color rgb="FF3F3F76"/>
      <name val="ＭＳ Ｐゴシック"/>
      <charset val="0"/>
      <scheme val="minor"/>
    </font>
    <font>
      <b/>
      <sz val="11"/>
      <color theme="3"/>
      <name val="ＭＳ Ｐゴシック"/>
      <charset val="134"/>
      <scheme val="minor"/>
    </font>
    <font>
      <b/>
      <sz val="11"/>
      <color rgb="FFFFFFFF"/>
      <name val="ＭＳ Ｐゴシック"/>
      <charset val="0"/>
      <scheme val="minor"/>
    </font>
    <font>
      <b/>
      <sz val="15"/>
      <color theme="3"/>
      <name val="ＭＳ Ｐゴシック"/>
      <charset val="134"/>
      <scheme val="minor"/>
    </font>
    <font>
      <sz val="11"/>
      <color theme="1"/>
      <name val="ＭＳ Ｐゴシック"/>
      <charset val="0"/>
      <scheme val="minor"/>
    </font>
    <font>
      <sz val="11"/>
      <color theme="0"/>
      <name val="ＭＳ Ｐゴシック"/>
      <charset val="0"/>
      <scheme val="minor"/>
    </font>
    <font>
      <sz val="11"/>
      <color rgb="FFFA7D00"/>
      <name val="ＭＳ Ｐゴシック"/>
      <charset val="0"/>
      <scheme val="minor"/>
    </font>
    <font>
      <i/>
      <sz val="11"/>
      <color rgb="FF7F7F7F"/>
      <name val="ＭＳ Ｐゴシック"/>
      <charset val="0"/>
      <scheme val="minor"/>
    </font>
    <font>
      <u/>
      <sz val="11"/>
      <color rgb="FF800080"/>
      <name val="ＭＳ Ｐゴシック"/>
      <charset val="0"/>
      <scheme val="minor"/>
    </font>
    <font>
      <sz val="11"/>
      <color theme="1"/>
      <name val="ＭＳ Ｐゴシック"/>
      <charset val="128"/>
      <scheme val="minor"/>
    </font>
    <font>
      <b/>
      <sz val="18"/>
      <color theme="3"/>
      <name val="ＭＳ Ｐゴシック"/>
      <charset val="134"/>
      <scheme val="minor"/>
    </font>
    <font>
      <u/>
      <sz val="11"/>
      <color rgb="FF0000FF"/>
      <name val="ＭＳ Ｐゴシック"/>
      <charset val="128"/>
      <scheme val="minor"/>
    </font>
    <font>
      <sz val="11"/>
      <color rgb="FF9C0006"/>
      <name val="ＭＳ Ｐゴシック"/>
      <charset val="0"/>
      <scheme val="minor"/>
    </font>
    <font>
      <sz val="11"/>
      <color rgb="FF006100"/>
      <name val="ＭＳ Ｐゴシック"/>
      <charset val="0"/>
      <scheme val="minor"/>
    </font>
    <font>
      <b/>
      <sz val="11"/>
      <color rgb="FF3F3F3F"/>
      <name val="ＭＳ Ｐゴシック"/>
      <charset val="0"/>
      <scheme val="minor"/>
    </font>
    <font>
      <b/>
      <sz val="11"/>
      <color theme="1"/>
      <name val="ＭＳ Ｐゴシック"/>
      <charset val="0"/>
      <scheme val="minor"/>
    </font>
    <font>
      <b/>
      <sz val="11"/>
      <color rgb="FFFA7D00"/>
      <name val="ＭＳ Ｐゴシック"/>
      <charset val="0"/>
      <scheme val="minor"/>
    </font>
    <font>
      <b/>
      <sz val="13"/>
      <color theme="3"/>
      <name val="ＭＳ Ｐゴシック"/>
      <charset val="134"/>
      <scheme val="minor"/>
    </font>
    <font>
      <sz val="11"/>
      <color rgb="FF9C6500"/>
      <name val="ＭＳ Ｐゴシック"/>
      <charset val="0"/>
      <scheme val="minor"/>
    </font>
    <font>
      <u/>
      <sz val="9"/>
      <name val="ＭＳ Ｐ明朝"/>
      <charset val="128"/>
    </font>
    <font>
      <sz val="10"/>
      <color rgb="FF0070C0"/>
      <name val="ＭＳ ゴシック"/>
      <charset val="128"/>
    </font>
    <font>
      <sz val="10"/>
      <color rgb="FF0070C0"/>
      <name val="ＭＳ 明朝"/>
      <charset val="128"/>
    </font>
    <font>
      <b/>
      <sz val="9"/>
      <name val="MS P ゴシック"/>
      <charset val="128"/>
    </font>
    <font>
      <sz val="9"/>
      <name val="MS P ゴシック"/>
      <charset val="128"/>
    </font>
  </fonts>
  <fills count="41">
    <fill>
      <patternFill patternType="none"/>
    </fill>
    <fill>
      <patternFill patternType="gray125"/>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theme="8" tint="0.799920651875362"/>
        <bgColor indexed="64"/>
      </patternFill>
    </fill>
    <fill>
      <patternFill patternType="solid">
        <fgColor theme="0" tint="-0.249977111117893"/>
        <bgColor indexed="64"/>
      </patternFill>
    </fill>
    <fill>
      <patternFill patternType="solid">
        <fgColor theme="8" tint="0.599993896298105"/>
        <bgColor indexed="64"/>
      </patternFill>
    </fill>
    <fill>
      <patternFill patternType="solid">
        <fgColor rgb="FFCFE2F3"/>
        <bgColor indexed="64"/>
      </patternFill>
    </fill>
    <fill>
      <patternFill patternType="solid">
        <fgColor rgb="FFFFFFFF"/>
        <bgColor indexed="64"/>
      </patternFill>
    </fill>
    <fill>
      <patternFill patternType="solid">
        <fgColor theme="0" tint="-0.149937437055574"/>
        <bgColor indexed="64"/>
      </patternFill>
    </fill>
    <fill>
      <patternFill patternType="solid">
        <fgColor rgb="FFFFCC99"/>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rgb="FFFFC7CE"/>
        <bgColor indexed="64"/>
      </patternFill>
    </fill>
    <fill>
      <patternFill patternType="solid">
        <fgColor rgb="FFC6EFCE"/>
        <bgColor indexed="64"/>
      </patternFill>
    </fill>
    <fill>
      <patternFill patternType="solid">
        <fgColor theme="8"/>
        <bgColor indexed="64"/>
      </patternFill>
    </fill>
    <fill>
      <patternFill patternType="solid">
        <fgColor theme="9"/>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tint="0.399975585192419"/>
        <bgColor indexed="64"/>
      </patternFill>
    </fill>
  </fills>
  <borders count="4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bottom/>
      <diagonal/>
    </border>
    <border>
      <left style="medium">
        <color rgb="FFFF0000"/>
      </left>
      <right style="medium">
        <color rgb="FFFF0000"/>
      </right>
      <top style="medium">
        <color rgb="FFFF0000"/>
      </top>
      <bottom style="medium">
        <color rgb="FFFF0000"/>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double">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6">
    <xf numFmtId="0" fontId="0" fillId="0" borderId="0">
      <alignment vertical="center"/>
    </xf>
    <xf numFmtId="38" fontId="0" fillId="0" borderId="0" applyFont="0" applyFill="0" applyBorder="0" applyAlignment="0" applyProtection="0">
      <alignment vertical="center"/>
    </xf>
    <xf numFmtId="0" fontId="34" fillId="12" borderId="35" applyNumberFormat="0" applyAlignment="0" applyProtection="0">
      <alignment vertical="center"/>
    </xf>
    <xf numFmtId="176" fontId="31" fillId="0" borderId="0" applyFont="0" applyFill="0" applyBorder="0" applyAlignment="0" applyProtection="0">
      <alignment vertical="center"/>
    </xf>
    <xf numFmtId="179" fontId="31" fillId="0" borderId="0" applyFont="0" applyFill="0" applyBorder="0" applyAlignment="0" applyProtection="0">
      <alignment vertical="center"/>
    </xf>
    <xf numFmtId="0" fontId="38" fillId="8" borderId="0" applyNumberFormat="0" applyBorder="0" applyAlignment="0" applyProtection="0">
      <alignment vertical="center"/>
    </xf>
    <xf numFmtId="177" fontId="31" fillId="0" borderId="0" applyFont="0" applyFill="0" applyBorder="0" applyAlignment="0" applyProtection="0">
      <alignment vertical="center"/>
    </xf>
    <xf numFmtId="9" fontId="31" fillId="0" borderId="0" applyFont="0" applyFill="0" applyBorder="0" applyAlignment="0" applyProtection="0">
      <alignment vertical="center"/>
    </xf>
    <xf numFmtId="0" fontId="33" fillId="0" borderId="0" applyNumberFormat="0" applyFill="0" applyBorder="0" applyAlignment="0" applyProtection="0">
      <alignment vertical="center"/>
    </xf>
    <xf numFmtId="0" fontId="39" fillId="17" borderId="0" applyNumberFormat="0" applyBorder="0" applyAlignment="0" applyProtection="0">
      <alignment vertical="center"/>
    </xf>
    <xf numFmtId="0" fontId="42" fillId="0" borderId="0" applyNumberFormat="0" applyFill="0" applyBorder="0" applyAlignment="0" applyProtection="0">
      <alignment vertical="center"/>
    </xf>
    <xf numFmtId="38" fontId="43" fillId="0" borderId="0" applyFont="0" applyFill="0" applyBorder="0" applyAlignment="0" applyProtection="0">
      <alignment vertical="center"/>
    </xf>
    <xf numFmtId="0" fontId="38" fillId="20" borderId="0" applyNumberFormat="0" applyBorder="0" applyAlignment="0" applyProtection="0">
      <alignment vertical="center"/>
    </xf>
    <xf numFmtId="0" fontId="31" fillId="2" borderId="40" applyNumberFormat="0" applyFont="0" applyAlignment="0" applyProtection="0">
      <alignment vertical="center"/>
    </xf>
    <xf numFmtId="0" fontId="0" fillId="0" borderId="0">
      <alignment vertical="center"/>
    </xf>
    <xf numFmtId="0" fontId="47" fillId="24" borderId="0" applyNumberFormat="0" applyBorder="0" applyAlignment="0" applyProtection="0">
      <alignment vertical="center"/>
    </xf>
    <xf numFmtId="0" fontId="32" fillId="0" borderId="0" applyNumberFormat="0" applyFill="0" applyBorder="0" applyAlignment="0" applyProtection="0">
      <alignment vertical="center"/>
    </xf>
    <xf numFmtId="0" fontId="40" fillId="0" borderId="39" applyNumberFormat="0" applyFill="0" applyAlignment="0" applyProtection="0">
      <alignment vertical="center"/>
    </xf>
    <xf numFmtId="0" fontId="4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26" borderId="0" applyNumberFormat="0" applyBorder="0" applyAlignment="0" applyProtection="0">
      <alignment vertical="center"/>
    </xf>
    <xf numFmtId="0" fontId="48" fillId="28" borderId="41" applyNumberFormat="0" applyAlignment="0" applyProtection="0">
      <alignment vertical="center"/>
    </xf>
    <xf numFmtId="0" fontId="37" fillId="0" borderId="38" applyNumberFormat="0" applyFill="0" applyAlignment="0" applyProtection="0">
      <alignment vertical="center"/>
    </xf>
    <xf numFmtId="0" fontId="51" fillId="0" borderId="38" applyNumberFormat="0" applyFill="0" applyAlignment="0" applyProtection="0">
      <alignment vertical="center"/>
    </xf>
    <xf numFmtId="0" fontId="50" fillId="28" borderId="35" applyNumberFormat="0" applyAlignment="0" applyProtection="0">
      <alignment vertical="center"/>
    </xf>
    <xf numFmtId="0" fontId="35" fillId="0" borderId="36" applyNumberFormat="0" applyFill="0" applyAlignment="0" applyProtection="0">
      <alignment vertical="center"/>
    </xf>
    <xf numFmtId="0" fontId="35" fillId="0" borderId="0" applyNumberFormat="0" applyFill="0" applyBorder="0" applyAlignment="0" applyProtection="0">
      <alignment vertical="center"/>
    </xf>
    <xf numFmtId="0" fontId="39" fillId="32" borderId="0" applyNumberFormat="0" applyBorder="0" applyAlignment="0" applyProtection="0">
      <alignment vertical="center"/>
    </xf>
    <xf numFmtId="0" fontId="36" fillId="13" borderId="37" applyNumberFormat="0" applyAlignment="0" applyProtection="0">
      <alignment vertical="center"/>
    </xf>
    <xf numFmtId="0" fontId="38" fillId="36" borderId="0" applyNumberFormat="0" applyBorder="0" applyAlignment="0" applyProtection="0">
      <alignment vertical="center"/>
    </xf>
    <xf numFmtId="0" fontId="49" fillId="0" borderId="42" applyNumberFormat="0" applyFill="0" applyAlignment="0" applyProtection="0">
      <alignment vertical="center"/>
    </xf>
    <xf numFmtId="0" fontId="46" fillId="23" borderId="0" applyNumberFormat="0" applyBorder="0" applyAlignment="0" applyProtection="0">
      <alignment vertical="center"/>
    </xf>
    <xf numFmtId="0" fontId="52" fillId="35" borderId="0" applyNumberFormat="0" applyBorder="0" applyAlignment="0" applyProtection="0">
      <alignment vertical="center"/>
    </xf>
    <xf numFmtId="0" fontId="39" fillId="29" borderId="0" applyNumberFormat="0" applyBorder="0" applyAlignment="0" applyProtection="0">
      <alignment vertical="center"/>
    </xf>
    <xf numFmtId="0" fontId="38" fillId="21" borderId="0" applyNumberFormat="0" applyBorder="0" applyAlignment="0" applyProtection="0">
      <alignment vertical="center"/>
    </xf>
    <xf numFmtId="0" fontId="38" fillId="37" borderId="0" applyNumberFormat="0" applyBorder="0" applyAlignment="0" applyProtection="0">
      <alignment vertical="center"/>
    </xf>
    <xf numFmtId="0" fontId="39" fillId="31" borderId="0" applyNumberFormat="0" applyBorder="0" applyAlignment="0" applyProtection="0">
      <alignment vertical="center"/>
    </xf>
    <xf numFmtId="0" fontId="38" fillId="27" borderId="0" applyNumberFormat="0" applyBorder="0" applyAlignment="0" applyProtection="0">
      <alignment vertical="center"/>
    </xf>
    <xf numFmtId="0" fontId="38" fillId="34" borderId="0" applyNumberFormat="0" applyBorder="0" applyAlignment="0" applyProtection="0">
      <alignment vertical="center"/>
    </xf>
    <xf numFmtId="0" fontId="38" fillId="14" borderId="0" applyNumberFormat="0" applyBorder="0" applyAlignment="0" applyProtection="0">
      <alignment vertical="center"/>
    </xf>
    <xf numFmtId="0" fontId="39" fillId="30" borderId="0" applyNumberFormat="0" applyBorder="0" applyAlignment="0" applyProtection="0">
      <alignment vertical="center"/>
    </xf>
    <xf numFmtId="0" fontId="39" fillId="16" borderId="0" applyNumberFormat="0" applyBorder="0" applyAlignment="0" applyProtection="0">
      <alignment vertical="center"/>
    </xf>
    <xf numFmtId="38" fontId="0" fillId="0" borderId="0" applyFont="0" applyFill="0" applyBorder="0" applyAlignment="0" applyProtection="0">
      <alignment vertical="center"/>
    </xf>
    <xf numFmtId="0" fontId="38" fillId="15" borderId="0" applyNumberFormat="0" applyBorder="0" applyAlignment="0" applyProtection="0">
      <alignment vertical="center"/>
    </xf>
    <xf numFmtId="0" fontId="38" fillId="33" borderId="0" applyNumberFormat="0" applyBorder="0" applyAlignment="0" applyProtection="0">
      <alignment vertical="center"/>
    </xf>
    <xf numFmtId="0" fontId="39" fillId="39" borderId="0" applyNumberFormat="0" applyBorder="0" applyAlignment="0" applyProtection="0">
      <alignment vertical="center"/>
    </xf>
    <xf numFmtId="0" fontId="39" fillId="22" borderId="0" applyNumberFormat="0" applyBorder="0" applyAlignment="0" applyProtection="0">
      <alignment vertical="center"/>
    </xf>
    <xf numFmtId="0" fontId="38" fillId="38" borderId="0" applyNumberFormat="0" applyBorder="0" applyAlignment="0" applyProtection="0">
      <alignment vertical="center"/>
    </xf>
    <xf numFmtId="0" fontId="39" fillId="40" borderId="0" applyNumberFormat="0" applyBorder="0" applyAlignment="0" applyProtection="0">
      <alignment vertical="center"/>
    </xf>
    <xf numFmtId="0" fontId="39" fillId="25"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9" fontId="0" fillId="0" borderId="0" applyFont="0" applyFill="0" applyBorder="0" applyAlignment="0" applyProtection="0">
      <alignment vertical="center"/>
    </xf>
    <xf numFmtId="0" fontId="45" fillId="0" borderId="0" applyNumberFormat="0" applyFill="0" applyBorder="0" applyAlignment="0" applyProtection="0">
      <alignment vertical="center"/>
    </xf>
    <xf numFmtId="0" fontId="43" fillId="0" borderId="0">
      <alignment vertical="center"/>
    </xf>
    <xf numFmtId="0" fontId="43" fillId="0" borderId="0">
      <alignment vertical="center"/>
    </xf>
  </cellStyleXfs>
  <cellXfs count="501">
    <xf numFmtId="0" fontId="0" fillId="0" borderId="0" xfId="0">
      <alignment vertical="center"/>
    </xf>
    <xf numFmtId="0" fontId="1" fillId="0" borderId="0" xfId="0" applyFont="1">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0" xfId="0" applyFont="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49" fontId="4" fillId="0" borderId="4" xfId="0" applyNumberFormat="1" applyFont="1" applyBorder="1" applyAlignment="1" applyProtection="1">
      <alignment horizontal="center" vertical="center" shrinkToFit="1"/>
      <protection locked="0"/>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49" fontId="3" fillId="0" borderId="4"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left" vertical="center"/>
      <protection locked="0"/>
    </xf>
    <xf numFmtId="0" fontId="3" fillId="3" borderId="1" xfId="0" applyFont="1" applyFill="1" applyBorder="1">
      <alignment vertical="center"/>
    </xf>
    <xf numFmtId="0" fontId="3" fillId="3" borderId="2" xfId="0" applyFont="1" applyFill="1" applyBorder="1">
      <alignment vertical="center"/>
    </xf>
    <xf numFmtId="0" fontId="3" fillId="3" borderId="3" xfId="0" applyFont="1" applyFill="1" applyBorder="1">
      <alignment vertical="center"/>
    </xf>
    <xf numFmtId="0" fontId="3" fillId="0" borderId="8" xfId="0" applyFont="1" applyBorder="1">
      <alignment vertical="center"/>
    </xf>
    <xf numFmtId="0" fontId="3" fillId="3" borderId="1" xfId="0" applyFont="1" applyFill="1" applyBorder="1" applyAlignment="1">
      <alignment vertical="center" shrinkToFit="1"/>
    </xf>
    <xf numFmtId="0" fontId="3" fillId="3" borderId="2" xfId="0" applyFont="1" applyFill="1" applyBorder="1" applyAlignment="1">
      <alignment vertical="center" shrinkToFit="1"/>
    </xf>
    <xf numFmtId="0" fontId="5" fillId="0" borderId="0" xfId="0" applyFont="1">
      <alignment vertical="center"/>
    </xf>
    <xf numFmtId="0" fontId="3" fillId="0" borderId="0" xfId="0" applyFont="1">
      <alignment vertical="center"/>
    </xf>
    <xf numFmtId="0" fontId="6" fillId="0" borderId="0" xfId="0" applyFont="1">
      <alignment vertical="center"/>
    </xf>
    <xf numFmtId="49" fontId="3" fillId="4" borderId="10" xfId="0" applyNumberFormat="1" applyFont="1" applyFill="1" applyBorder="1">
      <alignment vertical="center"/>
    </xf>
    <xf numFmtId="49" fontId="3" fillId="4" borderId="11" xfId="0" applyNumberFormat="1" applyFont="1" applyFill="1" applyBorder="1" applyAlignment="1">
      <alignment vertical="center" wrapText="1"/>
    </xf>
    <xf numFmtId="0" fontId="6" fillId="4" borderId="11" xfId="0" applyFont="1" applyFill="1" applyBorder="1" applyAlignment="1">
      <alignment vertical="center" shrinkToFit="1"/>
    </xf>
    <xf numFmtId="0" fontId="6" fillId="4" borderId="12" xfId="0" applyFont="1" applyFill="1" applyBorder="1" applyAlignment="1">
      <alignment vertical="center" shrinkToFit="1"/>
    </xf>
    <xf numFmtId="180" fontId="3" fillId="0" borderId="13" xfId="1" applyNumberFormat="1" applyFont="1" applyFill="1" applyBorder="1" applyAlignment="1" applyProtection="1">
      <alignment vertical="center" shrinkToFit="1"/>
      <protection locked="0"/>
    </xf>
    <xf numFmtId="49" fontId="3" fillId="4" borderId="14" xfId="0" applyNumberFormat="1" applyFont="1" applyFill="1" applyBorder="1">
      <alignment vertical="center"/>
    </xf>
    <xf numFmtId="49" fontId="3" fillId="4" borderId="15" xfId="0" applyNumberFormat="1" applyFont="1" applyFill="1" applyBorder="1" applyAlignment="1">
      <alignment vertical="center" wrapText="1"/>
    </xf>
    <xf numFmtId="0" fontId="6" fillId="4" borderId="15" xfId="0" applyFont="1" applyFill="1" applyBorder="1" applyAlignment="1">
      <alignment vertical="center" shrinkToFit="1"/>
    </xf>
    <xf numFmtId="0" fontId="6" fillId="4" borderId="16" xfId="0" applyFont="1" applyFill="1" applyBorder="1" applyAlignment="1">
      <alignment vertical="center" shrinkToFit="1"/>
    </xf>
    <xf numFmtId="180" fontId="3" fillId="0" borderId="14" xfId="1" applyNumberFormat="1" applyFont="1" applyFill="1" applyBorder="1" applyAlignment="1" applyProtection="1">
      <alignment vertical="center" shrinkToFit="1"/>
      <protection locked="0"/>
    </xf>
    <xf numFmtId="49" fontId="3" fillId="4" borderId="1" xfId="0" applyNumberFormat="1" applyFont="1" applyFill="1" applyBorder="1">
      <alignment vertical="center"/>
    </xf>
    <xf numFmtId="49" fontId="3" fillId="4" borderId="2" xfId="0" applyNumberFormat="1" applyFont="1" applyFill="1" applyBorder="1" applyAlignment="1">
      <alignment vertical="center" wrapText="1"/>
    </xf>
    <xf numFmtId="49" fontId="3" fillId="4" borderId="3" xfId="0" applyNumberFormat="1" applyFont="1" applyFill="1" applyBorder="1" applyAlignment="1">
      <alignment vertical="center" wrapText="1"/>
    </xf>
    <xf numFmtId="180" fontId="3" fillId="0" borderId="2" xfId="1" applyNumberFormat="1" applyFont="1" applyFill="1" applyBorder="1" applyAlignment="1" applyProtection="1">
      <alignment vertical="center" shrinkToFit="1"/>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5" fillId="4" borderId="0" xfId="0" applyFont="1" applyFill="1" applyAlignment="1">
      <alignment horizontal="left" vertical="center"/>
    </xf>
    <xf numFmtId="0" fontId="1" fillId="4" borderId="0" xfId="0" applyFont="1" applyFill="1">
      <alignment vertical="center"/>
    </xf>
    <xf numFmtId="0" fontId="3" fillId="4" borderId="0" xfId="0" applyFont="1" applyFill="1">
      <alignment vertical="center"/>
    </xf>
    <xf numFmtId="49" fontId="3" fillId="4" borderId="2" xfId="0" applyNumberFormat="1" applyFont="1" applyFill="1" applyBorder="1">
      <alignment vertical="center"/>
    </xf>
    <xf numFmtId="0" fontId="6" fillId="0" borderId="0" xfId="0" applyFont="1" applyAlignment="1">
      <alignment vertical="center" shrinkToFit="1"/>
    </xf>
    <xf numFmtId="49" fontId="4" fillId="0" borderId="8" xfId="0" applyNumberFormat="1" applyFont="1" applyBorder="1" applyAlignment="1" applyProtection="1">
      <alignment horizontal="center" vertical="center" shrinkToFit="1"/>
      <protection locked="0"/>
    </xf>
    <xf numFmtId="49" fontId="4" fillId="0" borderId="9" xfId="0" applyNumberFormat="1" applyFont="1" applyBorder="1" applyAlignment="1" applyProtection="1">
      <alignment horizontal="center" vertical="center" shrinkToFit="1"/>
      <protection locked="0"/>
    </xf>
    <xf numFmtId="49" fontId="3" fillId="0" borderId="2" xfId="0" applyNumberFormat="1" applyFont="1" applyBorder="1" applyAlignment="1" applyProtection="1">
      <alignment horizontal="left" vertical="center"/>
      <protection locked="0"/>
    </xf>
    <xf numFmtId="0" fontId="3" fillId="0" borderId="1" xfId="0" applyFont="1" applyBorder="1" applyAlignment="1" applyProtection="1">
      <alignment vertical="center" shrinkToFit="1"/>
      <protection locked="0"/>
    </xf>
    <xf numFmtId="0" fontId="3" fillId="0" borderId="2" xfId="0" applyFont="1" applyBorder="1" applyAlignment="1" applyProtection="1">
      <alignment vertical="center" shrinkToFit="1"/>
      <protection locked="0"/>
    </xf>
    <xf numFmtId="181" fontId="1" fillId="5" borderId="2" xfId="0" applyNumberFormat="1" applyFont="1" applyFill="1" applyBorder="1" applyProtection="1">
      <alignment vertical="center"/>
      <protection locked="0"/>
    </xf>
    <xf numFmtId="0" fontId="3" fillId="4" borderId="2" xfId="0" applyFont="1" applyFill="1" applyBorder="1" applyAlignment="1">
      <alignment horizontal="left" vertical="center"/>
    </xf>
    <xf numFmtId="0" fontId="1" fillId="4" borderId="2" xfId="0" applyFont="1" applyFill="1" applyBorder="1">
      <alignment vertical="center"/>
    </xf>
    <xf numFmtId="0" fontId="1" fillId="4" borderId="2" xfId="0" applyFont="1" applyFill="1" applyBorder="1" applyAlignment="1">
      <alignment horizontal="center" vertical="center"/>
    </xf>
    <xf numFmtId="0" fontId="1" fillId="0" borderId="8" xfId="0" applyFont="1" applyBorder="1">
      <alignment vertical="center"/>
    </xf>
    <xf numFmtId="0" fontId="1" fillId="0" borderId="8" xfId="0" applyFont="1" applyBorder="1" applyAlignment="1">
      <alignment horizontal="left" vertical="center"/>
    </xf>
    <xf numFmtId="0" fontId="1" fillId="0" borderId="8"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shrinkToFit="1"/>
    </xf>
    <xf numFmtId="0" fontId="1" fillId="0" borderId="0" xfId="0" applyFont="1" applyAlignment="1">
      <alignment vertical="center" textRotation="255"/>
    </xf>
    <xf numFmtId="180" fontId="3" fillId="0" borderId="17" xfId="1" applyNumberFormat="1" applyFont="1" applyFill="1" applyBorder="1" applyAlignment="1" applyProtection="1">
      <alignment vertical="center" shrinkToFit="1"/>
      <protection locked="0"/>
    </xf>
    <xf numFmtId="180" fontId="3" fillId="0" borderId="18" xfId="1" applyNumberFormat="1" applyFont="1" applyFill="1" applyBorder="1" applyAlignment="1" applyProtection="1">
      <alignment vertical="center" shrinkToFit="1"/>
      <protection locked="0"/>
    </xf>
    <xf numFmtId="0" fontId="6" fillId="0" borderId="10" xfId="0" applyFont="1" applyBorder="1" applyAlignment="1" applyProtection="1">
      <alignment horizontal="left" vertical="center" shrinkToFit="1"/>
      <protection locked="0"/>
    </xf>
    <xf numFmtId="0" fontId="6" fillId="0" borderId="11" xfId="0" applyFont="1" applyBorder="1" applyAlignment="1" applyProtection="1">
      <alignment horizontal="left" vertical="center" shrinkToFit="1"/>
      <protection locked="0"/>
    </xf>
    <xf numFmtId="180" fontId="3" fillId="0" borderId="15" xfId="1" applyNumberFormat="1" applyFont="1" applyFill="1" applyBorder="1" applyAlignment="1" applyProtection="1">
      <alignment vertical="center" shrinkToFit="1"/>
      <protection locked="0"/>
    </xf>
    <xf numFmtId="180" fontId="3" fillId="0" borderId="16" xfId="1" applyNumberFormat="1" applyFont="1" applyFill="1" applyBorder="1" applyAlignment="1" applyProtection="1">
      <alignment vertical="center" shrinkToFit="1"/>
      <protection locked="0"/>
    </xf>
    <xf numFmtId="0" fontId="6" fillId="0" borderId="14" xfId="0" applyFont="1" applyBorder="1" applyAlignment="1" applyProtection="1">
      <alignment horizontal="left" vertical="center" shrinkToFit="1"/>
      <protection locked="0"/>
    </xf>
    <xf numFmtId="0" fontId="6" fillId="0" borderId="15" xfId="0" applyFont="1" applyBorder="1" applyAlignment="1" applyProtection="1">
      <alignment horizontal="left" vertical="center" shrinkToFit="1"/>
      <protection locked="0"/>
    </xf>
    <xf numFmtId="180" fontId="3" fillId="0" borderId="3" xfId="1" applyNumberFormat="1" applyFont="1" applyFill="1" applyBorder="1" applyAlignment="1" applyProtection="1">
      <alignment vertical="center" shrinkToFi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6" fillId="0" borderId="14"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180" fontId="2" fillId="0" borderId="0" xfId="1" applyNumberFormat="1" applyFont="1" applyFill="1" applyBorder="1" applyAlignment="1" applyProtection="1">
      <alignment vertical="center" shrinkToFit="1"/>
    </xf>
    <xf numFmtId="0" fontId="1" fillId="4" borderId="0" xfId="0" applyFont="1" applyFill="1" applyAlignment="1">
      <alignment horizontal="left" vertical="center"/>
    </xf>
    <xf numFmtId="0" fontId="1" fillId="4" borderId="0" xfId="0" applyFont="1" applyFill="1" applyAlignment="1">
      <alignment horizontal="center" vertical="center"/>
    </xf>
    <xf numFmtId="180" fontId="6" fillId="0" borderId="0" xfId="1" applyNumberFormat="1" applyFont="1" applyFill="1" applyBorder="1" applyAlignment="1" applyProtection="1">
      <alignment vertical="center" shrinkToFit="1"/>
    </xf>
    <xf numFmtId="49" fontId="1" fillId="0" borderId="1" xfId="0" applyNumberFormat="1" applyFont="1" applyBorder="1" applyAlignment="1" applyProtection="1">
      <alignment vertical="center" shrinkToFit="1"/>
      <protection locked="0"/>
    </xf>
    <xf numFmtId="49" fontId="1" fillId="0" borderId="2" xfId="0" applyNumberFormat="1" applyFont="1" applyBorder="1" applyAlignment="1" applyProtection="1">
      <alignment vertical="center" shrinkToFit="1"/>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Protection="1">
      <alignment vertical="center"/>
      <protection locked="0"/>
    </xf>
    <xf numFmtId="49" fontId="3" fillId="0" borderId="8" xfId="0" applyNumberFormat="1" applyFont="1" applyBorder="1" applyProtection="1">
      <alignment vertical="center"/>
      <protection locked="0"/>
    </xf>
    <xf numFmtId="0" fontId="3" fillId="3" borderId="3" xfId="0" applyFont="1" applyFill="1" applyBorder="1" applyAlignment="1">
      <alignment vertical="center" shrinkToFit="1"/>
    </xf>
    <xf numFmtId="0" fontId="1" fillId="5" borderId="1" xfId="0" applyFont="1" applyFill="1" applyBorder="1" applyAlignment="1">
      <alignment horizontal="center" vertical="center"/>
    </xf>
    <xf numFmtId="0" fontId="1" fillId="0" borderId="1" xfId="0" applyFont="1" applyBorder="1" applyAlignment="1" applyProtection="1">
      <alignment horizontal="center" vertical="center"/>
      <protection locked="0"/>
    </xf>
    <xf numFmtId="0" fontId="3" fillId="0" borderId="0" xfId="0" applyFont="1" applyAlignment="1">
      <alignment horizontal="center" vertical="center"/>
    </xf>
    <xf numFmtId="0" fontId="3" fillId="4" borderId="0" xfId="0" applyFont="1" applyFill="1" applyAlignment="1">
      <alignment vertical="center" wrapText="1"/>
    </xf>
    <xf numFmtId="49" fontId="3" fillId="0" borderId="9" xfId="0" applyNumberFormat="1" applyFont="1" applyBorder="1" applyProtection="1">
      <alignment vertical="center"/>
      <protection locked="0"/>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7" fillId="0" borderId="19" xfId="0" applyFont="1" applyBorder="1" applyAlignment="1">
      <alignment vertical="center" wrapText="1"/>
    </xf>
    <xf numFmtId="0" fontId="7" fillId="0" borderId="0" xfId="0" applyFont="1" applyAlignment="1">
      <alignment vertical="center" wrapTex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8" fillId="0" borderId="0" xfId="0" applyFont="1">
      <alignment vertical="center"/>
    </xf>
    <xf numFmtId="0" fontId="3" fillId="0" borderId="0" xfId="0" applyFont="1" applyAlignment="1">
      <alignment vertical="center" shrinkToFi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78" fontId="3" fillId="0" borderId="5" xfId="0" applyNumberFormat="1" applyFont="1" applyBorder="1" applyAlignment="1" applyProtection="1">
      <alignment vertical="center" wrapText="1"/>
      <protection locked="0"/>
    </xf>
    <xf numFmtId="178" fontId="3" fillId="0" borderId="6" xfId="0" applyNumberFormat="1" applyFont="1" applyBorder="1" applyAlignment="1" applyProtection="1">
      <alignment vertical="center" wrapText="1"/>
      <protection locked="0"/>
    </xf>
    <xf numFmtId="0" fontId="3" fillId="0" borderId="20" xfId="0" applyFont="1" applyBorder="1">
      <alignment vertical="center"/>
    </xf>
    <xf numFmtId="178" fontId="3" fillId="0" borderId="5" xfId="0" applyNumberFormat="1" applyFont="1" applyBorder="1">
      <alignment vertical="center"/>
    </xf>
    <xf numFmtId="178" fontId="3" fillId="0" borderId="6" xfId="0" applyNumberFormat="1" applyFont="1" applyBorder="1">
      <alignment vertical="center"/>
    </xf>
    <xf numFmtId="178" fontId="3" fillId="0" borderId="4" xfId="0" applyNumberFormat="1" applyFont="1" applyBorder="1" applyAlignment="1" applyProtection="1">
      <alignment vertical="center" wrapText="1"/>
      <protection locked="0"/>
    </xf>
    <xf numFmtId="178" fontId="3" fillId="0" borderId="8" xfId="0" applyNumberFormat="1" applyFont="1" applyBorder="1" applyAlignment="1" applyProtection="1">
      <alignment vertical="center" wrapText="1"/>
      <protection locked="0"/>
    </xf>
    <xf numFmtId="0" fontId="3" fillId="0" borderId="9" xfId="0" applyFont="1" applyBorder="1">
      <alignment vertical="center"/>
    </xf>
    <xf numFmtId="178" fontId="3" fillId="0" borderId="4" xfId="0" applyNumberFormat="1" applyFont="1" applyBorder="1">
      <alignment vertical="center"/>
    </xf>
    <xf numFmtId="178" fontId="3" fillId="0" borderId="8" xfId="0" applyNumberFormat="1" applyFont="1" applyBorder="1">
      <alignment vertical="center"/>
    </xf>
    <xf numFmtId="0" fontId="3" fillId="0" borderId="0" xfId="0" applyFont="1" applyAlignment="1">
      <alignment vertical="center" wrapText="1"/>
    </xf>
    <xf numFmtId="0" fontId="3" fillId="4" borderId="20" xfId="0" applyFont="1" applyFill="1" applyBorder="1">
      <alignment vertical="center"/>
    </xf>
    <xf numFmtId="178" fontId="3" fillId="0" borderId="5" xfId="0" applyNumberFormat="1" applyFont="1" applyBorder="1" applyAlignment="1">
      <alignment vertical="center" shrinkToFit="1"/>
    </xf>
    <xf numFmtId="178" fontId="3" fillId="0" borderId="6" xfId="0" applyNumberFormat="1" applyFont="1" applyBorder="1" applyAlignment="1">
      <alignment vertical="center" shrinkToFit="1"/>
    </xf>
    <xf numFmtId="0" fontId="3" fillId="4" borderId="8" xfId="0" applyFont="1" applyFill="1" applyBorder="1">
      <alignment vertical="center"/>
    </xf>
    <xf numFmtId="0" fontId="3" fillId="4" borderId="9" xfId="0" applyFont="1" applyFill="1" applyBorder="1">
      <alignment vertical="center"/>
    </xf>
    <xf numFmtId="178" fontId="3" fillId="0" borderId="4" xfId="0" applyNumberFormat="1" applyFont="1" applyBorder="1" applyAlignment="1">
      <alignment vertical="center" shrinkToFit="1"/>
    </xf>
    <xf numFmtId="178" fontId="3" fillId="0" borderId="8" xfId="0" applyNumberFormat="1" applyFont="1" applyBorder="1" applyAlignment="1">
      <alignment vertical="center" shrinkToFit="1"/>
    </xf>
    <xf numFmtId="0" fontId="6" fillId="0" borderId="6" xfId="0" applyFont="1" applyBorder="1" applyAlignment="1">
      <alignment vertical="center" shrinkToFit="1"/>
    </xf>
    <xf numFmtId="0" fontId="2" fillId="2" borderId="3" xfId="0" applyFont="1" applyFill="1" applyBorder="1" applyAlignment="1">
      <alignment horizontal="center" vertical="center"/>
    </xf>
    <xf numFmtId="0" fontId="1" fillId="2" borderId="3" xfId="0" applyFont="1" applyFill="1" applyBorder="1" applyAlignment="1">
      <alignment horizontal="center" vertical="center"/>
    </xf>
    <xf numFmtId="49" fontId="1" fillId="0" borderId="3" xfId="0" applyNumberFormat="1" applyFont="1" applyBorder="1" applyAlignment="1" applyProtection="1">
      <alignment vertical="center" shrinkToFit="1"/>
      <protection locked="0"/>
    </xf>
    <xf numFmtId="0" fontId="3" fillId="3" borderId="1"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49" fontId="3" fillId="0" borderId="4" xfId="0" applyNumberFormat="1" applyFont="1" applyBorder="1" applyAlignment="1" applyProtection="1">
      <alignment vertical="center" shrinkToFit="1"/>
      <protection locked="0"/>
    </xf>
    <xf numFmtId="49" fontId="3" fillId="0" borderId="8" xfId="0" applyNumberFormat="1" applyFont="1" applyBorder="1" applyAlignment="1" applyProtection="1">
      <alignment vertical="center" shrinkToFit="1"/>
      <protection locked="0"/>
    </xf>
    <xf numFmtId="49" fontId="3" fillId="0" borderId="9" xfId="0" applyNumberFormat="1" applyFont="1" applyBorder="1" applyAlignment="1" applyProtection="1">
      <alignment vertical="center" shrinkToFit="1"/>
      <protection locked="0"/>
    </xf>
    <xf numFmtId="0" fontId="3" fillId="0" borderId="3" xfId="0" applyFont="1" applyBorder="1" applyAlignment="1" applyProtection="1">
      <alignment vertical="center" shrinkToFit="1"/>
      <protection locked="0"/>
    </xf>
    <xf numFmtId="0" fontId="1" fillId="4" borderId="3" xfId="0" applyFont="1" applyFill="1" applyBorder="1" applyAlignment="1">
      <alignment horizontal="center" vertical="center"/>
    </xf>
    <xf numFmtId="0" fontId="3" fillId="4" borderId="6" xfId="0" applyFont="1" applyFill="1" applyBorder="1">
      <alignment vertical="center"/>
    </xf>
    <xf numFmtId="0" fontId="3" fillId="4" borderId="7" xfId="0" applyFont="1" applyFill="1" applyBorder="1">
      <alignment vertical="center"/>
    </xf>
    <xf numFmtId="0" fontId="6" fillId="0" borderId="12" xfId="0" applyFont="1" applyBorder="1" applyAlignment="1" applyProtection="1">
      <alignment horizontal="left" vertical="center" shrinkToFit="1"/>
      <protection locked="0"/>
    </xf>
    <xf numFmtId="0" fontId="6" fillId="0" borderId="16" xfId="0" applyFont="1" applyBorder="1" applyAlignment="1" applyProtection="1">
      <alignment horizontal="left" vertical="center" shrinkToFit="1"/>
      <protection locked="0"/>
    </xf>
    <xf numFmtId="49" fontId="3" fillId="0" borderId="3" xfId="0" applyNumberFormat="1" applyFont="1" applyBorder="1" applyAlignment="1">
      <alignment horizontal="center" vertical="center" wrapText="1"/>
    </xf>
    <xf numFmtId="182" fontId="3" fillId="0" borderId="0" xfId="0" applyNumberFormat="1" applyFont="1" applyAlignment="1">
      <alignment vertical="center" shrinkToFit="1"/>
    </xf>
    <xf numFmtId="0" fontId="6" fillId="0" borderId="16" xfId="0" applyFont="1" applyBorder="1" applyAlignment="1" applyProtection="1">
      <alignment vertical="center" shrinkToFit="1"/>
      <protection locked="0"/>
    </xf>
    <xf numFmtId="0" fontId="2" fillId="0" borderId="6" xfId="0" applyFont="1" applyBorder="1">
      <alignment vertical="center"/>
    </xf>
    <xf numFmtId="178" fontId="3" fillId="0" borderId="1" xfId="0" applyNumberFormat="1" applyFont="1" applyBorder="1" applyAlignment="1">
      <alignment vertical="center" shrinkToFit="1"/>
    </xf>
    <xf numFmtId="178" fontId="3" fillId="0" borderId="2" xfId="0" applyNumberFormat="1" applyFont="1" applyBorder="1" applyAlignment="1">
      <alignment vertical="center" shrinkToFit="1"/>
    </xf>
    <xf numFmtId="0" fontId="6" fillId="0" borderId="0" xfId="0" applyFont="1" applyAlignment="1">
      <alignment horizontal="center" vertical="center"/>
    </xf>
    <xf numFmtId="0" fontId="9" fillId="0" borderId="21" xfId="0" applyFont="1" applyBorder="1">
      <alignment vertical="center"/>
    </xf>
    <xf numFmtId="0" fontId="9" fillId="0" borderId="0" xfId="0" applyFont="1">
      <alignment vertical="center"/>
    </xf>
    <xf numFmtId="0" fontId="9" fillId="0" borderId="0" xfId="0" applyFont="1" applyAlignment="1">
      <alignment vertical="center" wrapText="1"/>
    </xf>
    <xf numFmtId="0" fontId="10" fillId="0" borderId="0" xfId="0" applyFont="1">
      <alignment vertical="center"/>
    </xf>
    <xf numFmtId="0" fontId="2" fillId="0" borderId="0" xfId="0" applyFont="1" applyAlignment="1">
      <alignment vertical="center" wrapText="1"/>
    </xf>
    <xf numFmtId="0" fontId="1" fillId="0" borderId="0" xfId="14" applyFont="1">
      <alignment vertical="center"/>
    </xf>
    <xf numFmtId="0" fontId="2" fillId="0" borderId="0" xfId="14" applyFont="1">
      <alignment vertical="center"/>
    </xf>
    <xf numFmtId="0" fontId="2" fillId="2" borderId="1" xfId="14" applyFont="1" applyFill="1" applyBorder="1" applyAlignment="1">
      <alignment horizontal="center" vertical="center"/>
    </xf>
    <xf numFmtId="0" fontId="2" fillId="2" borderId="2" xfId="14" applyFont="1" applyFill="1" applyBorder="1" applyAlignment="1">
      <alignment horizontal="center" vertical="center"/>
    </xf>
    <xf numFmtId="0" fontId="2" fillId="0" borderId="0" xfId="14" applyFont="1" applyAlignment="1">
      <alignment horizontal="center" vertical="center"/>
    </xf>
    <xf numFmtId="0" fontId="1" fillId="2" borderId="1" xfId="14" applyFont="1" applyFill="1" applyBorder="1" applyAlignment="1">
      <alignment horizontal="center" vertical="center"/>
    </xf>
    <xf numFmtId="0" fontId="1" fillId="2" borderId="2" xfId="14" applyFont="1" applyFill="1" applyBorder="1" applyAlignment="1">
      <alignment horizontal="center" vertical="center"/>
    </xf>
    <xf numFmtId="0" fontId="1" fillId="0" borderId="2" xfId="14" applyFont="1" applyBorder="1" applyAlignment="1">
      <alignment horizontal="center" vertical="center"/>
    </xf>
    <xf numFmtId="0" fontId="3" fillId="3" borderId="1" xfId="14" applyFont="1" applyFill="1" applyBorder="1" applyAlignment="1">
      <alignment horizontal="center" vertical="center"/>
    </xf>
    <xf numFmtId="0" fontId="3" fillId="3" borderId="2" xfId="14" applyFont="1" applyFill="1" applyBorder="1" applyAlignment="1">
      <alignment horizontal="center" vertical="center"/>
    </xf>
    <xf numFmtId="0" fontId="3" fillId="3" borderId="3" xfId="14" applyFont="1" applyFill="1" applyBorder="1" applyAlignment="1">
      <alignment horizontal="center" vertical="center"/>
    </xf>
    <xf numFmtId="49" fontId="11" fillId="6" borderId="4" xfId="14" applyNumberFormat="1" applyFont="1" applyFill="1" applyBorder="1" applyAlignment="1">
      <alignment horizontal="center" vertical="center" shrinkToFit="1"/>
    </xf>
    <xf numFmtId="0" fontId="3" fillId="3" borderId="5" xfId="14" applyFont="1" applyFill="1" applyBorder="1" applyAlignment="1">
      <alignment horizontal="center" vertical="center"/>
    </xf>
    <xf numFmtId="0" fontId="3" fillId="3" borderId="6" xfId="14" applyFont="1" applyFill="1" applyBorder="1" applyAlignment="1">
      <alignment horizontal="center" vertical="center"/>
    </xf>
    <xf numFmtId="0" fontId="3" fillId="3" borderId="7" xfId="14" applyFont="1" applyFill="1" applyBorder="1" applyAlignment="1">
      <alignment horizontal="center" vertical="center"/>
    </xf>
    <xf numFmtId="0" fontId="3" fillId="3" borderId="4" xfId="14" applyFont="1" applyFill="1" applyBorder="1" applyAlignment="1">
      <alignment horizontal="center" vertical="center"/>
    </xf>
    <xf numFmtId="0" fontId="3" fillId="3" borderId="8" xfId="14" applyFont="1" applyFill="1" applyBorder="1" applyAlignment="1">
      <alignment horizontal="center" vertical="center"/>
    </xf>
    <xf numFmtId="0" fontId="3" fillId="3" borderId="9" xfId="14" applyFont="1" applyFill="1" applyBorder="1" applyAlignment="1">
      <alignment horizontal="center" vertical="center"/>
    </xf>
    <xf numFmtId="0" fontId="12" fillId="6" borderId="4" xfId="14" applyFont="1" applyFill="1" applyBorder="1" applyAlignment="1">
      <alignment horizontal="center" vertical="center"/>
    </xf>
    <xf numFmtId="0" fontId="3" fillId="6" borderId="8" xfId="14" applyFont="1" applyFill="1" applyBorder="1" applyAlignment="1">
      <alignment horizontal="center" vertical="center"/>
    </xf>
    <xf numFmtId="0" fontId="3" fillId="6" borderId="9" xfId="14" applyFont="1" applyFill="1" applyBorder="1" applyAlignment="1">
      <alignment horizontal="center" vertical="center"/>
    </xf>
    <xf numFmtId="0" fontId="12" fillId="6" borderId="1" xfId="14" applyFont="1" applyFill="1" applyBorder="1" applyAlignment="1">
      <alignment horizontal="left" vertical="center"/>
    </xf>
    <xf numFmtId="0" fontId="3" fillId="3" borderId="1" xfId="14" applyFont="1" applyFill="1" applyBorder="1">
      <alignment vertical="center"/>
    </xf>
    <xf numFmtId="0" fontId="3" fillId="3" borderId="2" xfId="14" applyFont="1" applyFill="1" applyBorder="1">
      <alignment vertical="center"/>
    </xf>
    <xf numFmtId="0" fontId="3" fillId="3" borderId="3" xfId="14" applyFont="1" applyFill="1" applyBorder="1">
      <alignment vertical="center"/>
    </xf>
    <xf numFmtId="0" fontId="3" fillId="0" borderId="8" xfId="14" applyFont="1" applyBorder="1">
      <alignment vertical="center"/>
    </xf>
    <xf numFmtId="0" fontId="3" fillId="3" borderId="1" xfId="14" applyFont="1" applyFill="1" applyBorder="1" applyAlignment="1">
      <alignment vertical="center" shrinkToFit="1"/>
    </xf>
    <xf numFmtId="0" fontId="3" fillId="3" borderId="2" xfId="14" applyFont="1" applyFill="1" applyBorder="1" applyAlignment="1">
      <alignment vertical="center" shrinkToFit="1"/>
    </xf>
    <xf numFmtId="0" fontId="5" fillId="0" borderId="0" xfId="14" applyFont="1">
      <alignment vertical="center"/>
    </xf>
    <xf numFmtId="0" fontId="3" fillId="0" borderId="0" xfId="14" applyFont="1">
      <alignment vertical="center"/>
    </xf>
    <xf numFmtId="0" fontId="6" fillId="0" borderId="0" xfId="14" applyFont="1">
      <alignment vertical="center"/>
    </xf>
    <xf numFmtId="49" fontId="3" fillId="4" borderId="10" xfId="14" applyNumberFormat="1" applyFont="1" applyFill="1" applyBorder="1">
      <alignment vertical="center"/>
    </xf>
    <xf numFmtId="49" fontId="3" fillId="4" borderId="11" xfId="14" applyNumberFormat="1" applyFont="1" applyFill="1" applyBorder="1" applyAlignment="1">
      <alignment vertical="center" wrapText="1"/>
    </xf>
    <xf numFmtId="0" fontId="6" fillId="4" borderId="11" xfId="14" applyFont="1" applyFill="1" applyBorder="1" applyAlignment="1">
      <alignment vertical="center" shrinkToFit="1"/>
    </xf>
    <xf numFmtId="0" fontId="6" fillId="4" borderId="12" xfId="14" applyFont="1" applyFill="1" applyBorder="1" applyAlignment="1">
      <alignment vertical="center" shrinkToFit="1"/>
    </xf>
    <xf numFmtId="180" fontId="12" fillId="6" borderId="17" xfId="1" applyNumberFormat="1" applyFont="1" applyFill="1" applyBorder="1" applyAlignment="1" applyProtection="1">
      <alignment vertical="center" shrinkToFit="1"/>
    </xf>
    <xf numFmtId="49" fontId="3" fillId="4" borderId="14" xfId="14" applyNumberFormat="1" applyFont="1" applyFill="1" applyBorder="1">
      <alignment vertical="center"/>
    </xf>
    <xf numFmtId="49" fontId="3" fillId="4" borderId="15" xfId="14" applyNumberFormat="1" applyFont="1" applyFill="1" applyBorder="1" applyAlignment="1">
      <alignment vertical="center" wrapText="1"/>
    </xf>
    <xf numFmtId="0" fontId="6" fillId="4" borderId="15" xfId="14" applyFont="1" applyFill="1" applyBorder="1" applyAlignment="1">
      <alignment vertical="center" shrinkToFit="1"/>
    </xf>
    <xf numFmtId="0" fontId="6" fillId="4" borderId="16" xfId="14" applyFont="1" applyFill="1" applyBorder="1" applyAlignment="1">
      <alignment vertical="center" shrinkToFit="1"/>
    </xf>
    <xf numFmtId="180" fontId="12" fillId="6" borderId="15" xfId="1" applyNumberFormat="1" applyFont="1" applyFill="1" applyBorder="1" applyAlignment="1" applyProtection="1">
      <alignment vertical="center" shrinkToFit="1"/>
    </xf>
    <xf numFmtId="180" fontId="3" fillId="6" borderId="15" xfId="1" applyNumberFormat="1" applyFont="1" applyFill="1" applyBorder="1" applyAlignment="1" applyProtection="1">
      <alignment vertical="center" shrinkToFit="1"/>
    </xf>
    <xf numFmtId="49" fontId="3" fillId="4" borderId="1" xfId="14" applyNumberFormat="1" applyFont="1" applyFill="1" applyBorder="1">
      <alignment vertical="center"/>
    </xf>
    <xf numFmtId="49" fontId="3" fillId="4" borderId="2" xfId="14" applyNumberFormat="1" applyFont="1" applyFill="1" applyBorder="1" applyAlignment="1">
      <alignment vertical="center" wrapText="1"/>
    </xf>
    <xf numFmtId="49" fontId="3" fillId="4" borderId="3" xfId="14" applyNumberFormat="1" applyFont="1" applyFill="1" applyBorder="1" applyAlignment="1">
      <alignment vertical="center" wrapText="1"/>
    </xf>
    <xf numFmtId="180" fontId="3" fillId="6" borderId="17" xfId="1" applyNumberFormat="1" applyFont="1" applyFill="1" applyBorder="1" applyAlignment="1" applyProtection="1">
      <alignment vertical="center" shrinkToFit="1"/>
    </xf>
    <xf numFmtId="49" fontId="3" fillId="0" borderId="0" xfId="14" applyNumberFormat="1" applyFont="1" applyAlignment="1">
      <alignment horizontal="center" vertical="center" wrapText="1"/>
    </xf>
    <xf numFmtId="49" fontId="3" fillId="0" borderId="0" xfId="14" applyNumberFormat="1" applyFont="1" applyAlignment="1">
      <alignment vertical="center" wrapText="1"/>
    </xf>
    <xf numFmtId="0" fontId="5" fillId="4" borderId="0" xfId="14" applyFont="1" applyFill="1" applyAlignment="1">
      <alignment horizontal="left" vertical="center"/>
    </xf>
    <xf numFmtId="0" fontId="1" fillId="4" borderId="0" xfId="14" applyFont="1" applyFill="1">
      <alignment vertical="center"/>
    </xf>
    <xf numFmtId="0" fontId="3" fillId="4" borderId="0" xfId="14" applyFont="1" applyFill="1">
      <alignment vertical="center"/>
    </xf>
    <xf numFmtId="49" fontId="3" fillId="4" borderId="2" xfId="14" applyNumberFormat="1" applyFont="1" applyFill="1" applyBorder="1">
      <alignment vertical="center"/>
    </xf>
    <xf numFmtId="0" fontId="6" fillId="0" borderId="0" xfId="14" applyFont="1" applyAlignment="1">
      <alignment vertical="center" shrinkToFit="1"/>
    </xf>
    <xf numFmtId="49" fontId="4" fillId="6" borderId="8" xfId="14" applyNumberFormat="1" applyFont="1" applyFill="1" applyBorder="1" applyAlignment="1">
      <alignment horizontal="center" vertical="center" shrinkToFit="1"/>
    </xf>
    <xf numFmtId="49" fontId="4" fillId="6" borderId="9" xfId="14" applyNumberFormat="1" applyFont="1" applyFill="1" applyBorder="1" applyAlignment="1">
      <alignment horizontal="center" vertical="center" shrinkToFit="1"/>
    </xf>
    <xf numFmtId="0" fontId="3" fillId="6" borderId="2" xfId="14" applyFont="1" applyFill="1" applyBorder="1" applyAlignment="1">
      <alignment horizontal="left" vertical="center"/>
    </xf>
    <xf numFmtId="0" fontId="12" fillId="5" borderId="1" xfId="14" applyFont="1" applyFill="1" applyBorder="1" applyAlignment="1">
      <alignment vertical="center" shrinkToFit="1"/>
    </xf>
    <xf numFmtId="0" fontId="12" fillId="5" borderId="2" xfId="14" applyFont="1" applyFill="1" applyBorder="1" applyAlignment="1">
      <alignment vertical="center" shrinkToFit="1"/>
    </xf>
    <xf numFmtId="0" fontId="13" fillId="6" borderId="2" xfId="14" applyFont="1" applyFill="1" applyBorder="1">
      <alignment vertical="center"/>
    </xf>
    <xf numFmtId="0" fontId="3" fillId="4" borderId="2" xfId="14" applyFont="1" applyFill="1" applyBorder="1" applyAlignment="1">
      <alignment horizontal="left" vertical="center"/>
    </xf>
    <xf numFmtId="0" fontId="1" fillId="4" borderId="2" xfId="14" applyFont="1" applyFill="1" applyBorder="1">
      <alignment vertical="center"/>
    </xf>
    <xf numFmtId="0" fontId="1" fillId="4" borderId="2" xfId="14" applyFont="1" applyFill="1" applyBorder="1" applyAlignment="1">
      <alignment horizontal="center" vertical="center"/>
    </xf>
    <xf numFmtId="0" fontId="1" fillId="0" borderId="8" xfId="14" applyFont="1" applyBorder="1">
      <alignment vertical="center"/>
    </xf>
    <xf numFmtId="0" fontId="1" fillId="0" borderId="8" xfId="14" applyFont="1" applyBorder="1" applyAlignment="1">
      <alignment horizontal="left" vertical="center"/>
    </xf>
    <xf numFmtId="0" fontId="1" fillId="0" borderId="8" xfId="14" applyFont="1" applyBorder="1" applyAlignment="1">
      <alignment horizontal="center" vertical="center"/>
    </xf>
    <xf numFmtId="0" fontId="1" fillId="0" borderId="0" xfId="14" applyFont="1" applyAlignment="1">
      <alignment horizontal="left" vertical="center"/>
    </xf>
    <xf numFmtId="0" fontId="1" fillId="0" borderId="0" xfId="14" applyFont="1" applyAlignment="1">
      <alignment horizontal="center" vertical="center"/>
    </xf>
    <xf numFmtId="0" fontId="1" fillId="0" borderId="0" xfId="14" applyFont="1" applyAlignment="1">
      <alignment vertical="center" shrinkToFit="1"/>
    </xf>
    <xf numFmtId="0" fontId="1" fillId="0" borderId="0" xfId="14" applyFont="1" applyAlignment="1">
      <alignment vertical="center" textRotation="255"/>
    </xf>
    <xf numFmtId="0" fontId="14" fillId="6" borderId="10" xfId="14" applyFont="1" applyFill="1" applyBorder="1" applyAlignment="1">
      <alignment horizontal="left" vertical="center" shrinkToFit="1"/>
    </xf>
    <xf numFmtId="0" fontId="6" fillId="6" borderId="11" xfId="14" applyFont="1" applyFill="1" applyBorder="1" applyAlignment="1">
      <alignment horizontal="left" vertical="center" shrinkToFit="1"/>
    </xf>
    <xf numFmtId="0" fontId="14" fillId="6" borderId="14" xfId="14" applyFont="1" applyFill="1" applyBorder="1" applyAlignment="1">
      <alignment vertical="center" shrinkToFit="1"/>
    </xf>
    <xf numFmtId="0" fontId="6" fillId="6" borderId="15" xfId="14" applyFont="1" applyFill="1" applyBorder="1" applyAlignment="1">
      <alignment vertical="center" shrinkToFit="1"/>
    </xf>
    <xf numFmtId="0" fontId="6" fillId="6" borderId="14" xfId="14" applyFont="1" applyFill="1" applyBorder="1" applyAlignment="1">
      <alignment vertical="center" shrinkToFit="1"/>
    </xf>
    <xf numFmtId="49" fontId="3" fillId="0" borderId="1" xfId="14" applyNumberFormat="1" applyFont="1" applyBorder="1" applyAlignment="1">
      <alignment horizontal="center" vertical="center" wrapText="1"/>
    </xf>
    <xf numFmtId="49" fontId="3" fillId="0" borderId="2" xfId="14" applyNumberFormat="1" applyFont="1" applyBorder="1" applyAlignment="1">
      <alignment horizontal="center" vertical="center" wrapText="1"/>
    </xf>
    <xf numFmtId="0" fontId="6" fillId="6" borderId="10" xfId="14" applyFont="1" applyFill="1" applyBorder="1" applyAlignment="1">
      <alignment horizontal="center" vertical="center" shrinkToFit="1"/>
    </xf>
    <xf numFmtId="0" fontId="6" fillId="6" borderId="11" xfId="14" applyFont="1" applyFill="1" applyBorder="1" applyAlignment="1">
      <alignment horizontal="center" vertical="center" shrinkToFit="1"/>
    </xf>
    <xf numFmtId="0" fontId="1" fillId="4" borderId="0" xfId="14" applyFont="1" applyFill="1" applyAlignment="1">
      <alignment horizontal="left" vertical="center"/>
    </xf>
    <xf numFmtId="0" fontId="1" fillId="4" borderId="0" xfId="14" applyFont="1" applyFill="1" applyAlignment="1">
      <alignment horizontal="center" vertical="center"/>
    </xf>
    <xf numFmtId="0" fontId="13" fillId="6" borderId="1" xfId="14" applyFont="1" applyFill="1" applyBorder="1" applyAlignment="1">
      <alignment vertical="center" shrinkToFit="1"/>
    </xf>
    <xf numFmtId="0" fontId="1" fillId="6" borderId="2" xfId="14" applyFont="1" applyFill="1" applyBorder="1" applyAlignment="1">
      <alignment vertical="center" shrinkToFit="1"/>
    </xf>
    <xf numFmtId="0" fontId="3" fillId="6" borderId="3" xfId="14" applyFont="1" applyFill="1" applyBorder="1" applyAlignment="1">
      <alignment horizontal="left" vertical="center"/>
    </xf>
    <xf numFmtId="0" fontId="12" fillId="6" borderId="4" xfId="14" applyFont="1" applyFill="1" applyBorder="1">
      <alignment vertical="center"/>
    </xf>
    <xf numFmtId="0" fontId="3" fillId="6" borderId="8" xfId="14" applyFont="1" applyFill="1" applyBorder="1">
      <alignment vertical="center"/>
    </xf>
    <xf numFmtId="0" fontId="3" fillId="3" borderId="3" xfId="14" applyFont="1" applyFill="1" applyBorder="1" applyAlignment="1">
      <alignment vertical="center" shrinkToFit="1"/>
    </xf>
    <xf numFmtId="0" fontId="1" fillId="5" borderId="1" xfId="14" applyFont="1" applyFill="1" applyBorder="1" applyAlignment="1">
      <alignment horizontal="center" vertical="center"/>
    </xf>
    <xf numFmtId="0" fontId="13" fillId="5" borderId="1" xfId="14" applyFont="1" applyFill="1" applyBorder="1" applyAlignment="1">
      <alignment horizontal="center" vertical="center"/>
    </xf>
    <xf numFmtId="0" fontId="3" fillId="0" borderId="0" xfId="14" applyFont="1" applyAlignment="1">
      <alignment horizontal="center" vertical="center"/>
    </xf>
    <xf numFmtId="0" fontId="3" fillId="4" borderId="0" xfId="14" applyFont="1" applyFill="1" applyAlignment="1">
      <alignment vertical="center" wrapText="1"/>
    </xf>
    <xf numFmtId="0" fontId="13" fillId="4" borderId="0" xfId="14" applyFont="1" applyFill="1">
      <alignment vertical="center"/>
    </xf>
    <xf numFmtId="0" fontId="3" fillId="6" borderId="9" xfId="14" applyFont="1" applyFill="1" applyBorder="1">
      <alignment vertical="center"/>
    </xf>
    <xf numFmtId="0" fontId="1" fillId="6" borderId="2" xfId="14" applyFont="1" applyFill="1" applyBorder="1">
      <alignment vertical="center"/>
    </xf>
    <xf numFmtId="0" fontId="1" fillId="5" borderId="2" xfId="14" applyFont="1" applyFill="1" applyBorder="1" applyAlignment="1">
      <alignment horizontal="center" vertical="center"/>
    </xf>
    <xf numFmtId="0" fontId="1" fillId="5" borderId="3" xfId="14" applyFont="1" applyFill="1" applyBorder="1" applyAlignment="1">
      <alignment horizontal="center" vertical="center"/>
    </xf>
    <xf numFmtId="0" fontId="7" fillId="0" borderId="19" xfId="14" applyFont="1" applyBorder="1" applyAlignment="1">
      <alignment vertical="center" wrapText="1"/>
    </xf>
    <xf numFmtId="0" fontId="7" fillId="0" borderId="0" xfId="14" applyFont="1" applyAlignment="1">
      <alignment vertical="center" wrapText="1"/>
    </xf>
    <xf numFmtId="0" fontId="3" fillId="0" borderId="0" xfId="14" applyFont="1" applyAlignment="1">
      <alignment vertical="center" shrinkToFit="1"/>
    </xf>
    <xf numFmtId="0" fontId="3" fillId="3" borderId="1" xfId="14" applyFont="1" applyFill="1" applyBorder="1" applyAlignment="1">
      <alignment horizontal="center" vertical="center" wrapText="1"/>
    </xf>
    <xf numFmtId="0" fontId="3" fillId="3" borderId="2" xfId="14" applyFont="1" applyFill="1" applyBorder="1" applyAlignment="1">
      <alignment horizontal="center" vertical="center" wrapText="1"/>
    </xf>
    <xf numFmtId="0" fontId="3" fillId="3" borderId="3" xfId="14" applyFont="1" applyFill="1" applyBorder="1" applyAlignment="1">
      <alignment horizontal="center" vertical="center" wrapText="1"/>
    </xf>
    <xf numFmtId="178" fontId="12" fillId="6" borderId="5" xfId="14" applyNumberFormat="1" applyFont="1" applyFill="1" applyBorder="1" applyAlignment="1">
      <alignment vertical="center" wrapText="1"/>
    </xf>
    <xf numFmtId="178" fontId="12" fillId="6" borderId="6" xfId="14" applyNumberFormat="1" applyFont="1" applyFill="1" applyBorder="1" applyAlignment="1">
      <alignment vertical="center" wrapText="1"/>
    </xf>
    <xf numFmtId="0" fontId="3" fillId="0" borderId="20" xfId="14" applyFont="1" applyBorder="1">
      <alignment vertical="center"/>
    </xf>
    <xf numFmtId="178" fontId="3" fillId="0" borderId="5" xfId="14" applyNumberFormat="1" applyFont="1" applyBorder="1">
      <alignment vertical="center"/>
    </xf>
    <xf numFmtId="178" fontId="3" fillId="0" borderId="6" xfId="14" applyNumberFormat="1" applyFont="1" applyBorder="1">
      <alignment vertical="center"/>
    </xf>
    <xf numFmtId="178" fontId="12" fillId="6" borderId="4" xfId="14" applyNumberFormat="1" applyFont="1" applyFill="1" applyBorder="1" applyAlignment="1">
      <alignment vertical="center" wrapText="1"/>
    </xf>
    <xf numFmtId="178" fontId="12" fillId="6" borderId="8" xfId="14" applyNumberFormat="1" applyFont="1" applyFill="1" applyBorder="1" applyAlignment="1">
      <alignment vertical="center" wrapText="1"/>
    </xf>
    <xf numFmtId="0" fontId="3" fillId="0" borderId="9" xfId="14" applyFont="1" applyBorder="1">
      <alignment vertical="center"/>
    </xf>
    <xf numFmtId="178" fontId="3" fillId="0" borderId="4" xfId="14" applyNumberFormat="1" applyFont="1" applyBorder="1">
      <alignment vertical="center"/>
    </xf>
    <xf numFmtId="178" fontId="3" fillId="0" borderId="8" xfId="14" applyNumberFormat="1" applyFont="1" applyBorder="1">
      <alignment vertical="center"/>
    </xf>
    <xf numFmtId="0" fontId="3" fillId="0" borderId="0" xfId="14" applyFont="1" applyAlignment="1">
      <alignment vertical="center" wrapText="1"/>
    </xf>
    <xf numFmtId="178" fontId="12" fillId="6" borderId="19" xfId="14" applyNumberFormat="1" applyFont="1" applyFill="1" applyBorder="1" applyAlignment="1">
      <alignment vertical="center" wrapText="1"/>
    </xf>
    <xf numFmtId="178" fontId="12" fillId="6" borderId="0" xfId="14" applyNumberFormat="1" applyFont="1" applyFill="1" applyAlignment="1">
      <alignment vertical="center" wrapText="1"/>
    </xf>
    <xf numFmtId="0" fontId="3" fillId="4" borderId="20" xfId="14" applyFont="1" applyFill="1" applyBorder="1">
      <alignment vertical="center"/>
    </xf>
    <xf numFmtId="178" fontId="3" fillId="0" borderId="5" xfId="14" applyNumberFormat="1" applyFont="1" applyBorder="1" applyAlignment="1">
      <alignment vertical="center" shrinkToFit="1"/>
    </xf>
    <xf numFmtId="178" fontId="3" fillId="0" borderId="6" xfId="14" applyNumberFormat="1" applyFont="1" applyBorder="1" applyAlignment="1">
      <alignment vertical="center" shrinkToFit="1"/>
    </xf>
    <xf numFmtId="0" fontId="3" fillId="4" borderId="8" xfId="14" applyFont="1" applyFill="1" applyBorder="1">
      <alignment vertical="center"/>
    </xf>
    <xf numFmtId="0" fontId="3" fillId="4" borderId="9" xfId="14" applyFont="1" applyFill="1" applyBorder="1">
      <alignment vertical="center"/>
    </xf>
    <xf numFmtId="178" fontId="3" fillId="0" borderId="4" xfId="14" applyNumberFormat="1" applyFont="1" applyBorder="1" applyAlignment="1">
      <alignment vertical="center" shrinkToFit="1"/>
    </xf>
    <xf numFmtId="178" fontId="3" fillId="0" borderId="8" xfId="14" applyNumberFormat="1" applyFont="1" applyBorder="1" applyAlignment="1">
      <alignment vertical="center" shrinkToFit="1"/>
    </xf>
    <xf numFmtId="0" fontId="6" fillId="0" borderId="6" xfId="14" applyFont="1" applyBorder="1" applyAlignment="1">
      <alignment vertical="center" shrinkToFit="1"/>
    </xf>
    <xf numFmtId="0" fontId="2" fillId="2" borderId="3" xfId="14" applyFont="1" applyFill="1" applyBorder="1" applyAlignment="1">
      <alignment horizontal="center" vertical="center"/>
    </xf>
    <xf numFmtId="0" fontId="1" fillId="2" borderId="3" xfId="14" applyFont="1" applyFill="1" applyBorder="1" applyAlignment="1">
      <alignment horizontal="center" vertical="center"/>
    </xf>
    <xf numFmtId="0" fontId="1" fillId="6" borderId="3" xfId="14" applyFont="1" applyFill="1" applyBorder="1" applyAlignment="1">
      <alignment vertical="center" shrinkToFit="1"/>
    </xf>
    <xf numFmtId="0" fontId="3" fillId="3" borderId="1" xfId="14" applyFont="1" applyFill="1" applyBorder="1" applyAlignment="1">
      <alignment horizontal="center" vertical="center" shrinkToFit="1"/>
    </xf>
    <xf numFmtId="0" fontId="3" fillId="3" borderId="2" xfId="14" applyFont="1" applyFill="1" applyBorder="1" applyAlignment="1">
      <alignment horizontal="center" vertical="center" shrinkToFit="1"/>
    </xf>
    <xf numFmtId="0" fontId="3" fillId="3" borderId="3" xfId="14" applyFont="1" applyFill="1" applyBorder="1" applyAlignment="1">
      <alignment horizontal="center" vertical="center" shrinkToFit="1"/>
    </xf>
    <xf numFmtId="0" fontId="12" fillId="6" borderId="4" xfId="14" applyFont="1" applyFill="1" applyBorder="1" applyAlignment="1">
      <alignment vertical="center" shrinkToFit="1"/>
    </xf>
    <xf numFmtId="0" fontId="3" fillId="6" borderId="8" xfId="14" applyFont="1" applyFill="1" applyBorder="1" applyAlignment="1">
      <alignment vertical="center" shrinkToFit="1"/>
    </xf>
    <xf numFmtId="0" fontId="3" fillId="6" borderId="9" xfId="14" applyFont="1" applyFill="1" applyBorder="1" applyAlignment="1">
      <alignment vertical="center" shrinkToFit="1"/>
    </xf>
    <xf numFmtId="0" fontId="12" fillId="5" borderId="3" xfId="14" applyFont="1" applyFill="1" applyBorder="1" applyAlignment="1">
      <alignment vertical="center" shrinkToFit="1"/>
    </xf>
    <xf numFmtId="0" fontId="1" fillId="4" borderId="3" xfId="14" applyFont="1" applyFill="1" applyBorder="1" applyAlignment="1">
      <alignment horizontal="center" vertical="center"/>
    </xf>
    <xf numFmtId="0" fontId="3" fillId="4" borderId="6" xfId="14" applyFont="1" applyFill="1" applyBorder="1">
      <alignment vertical="center"/>
    </xf>
    <xf numFmtId="0" fontId="3" fillId="4" borderId="7" xfId="14" applyFont="1" applyFill="1" applyBorder="1">
      <alignment vertical="center"/>
    </xf>
    <xf numFmtId="0" fontId="6" fillId="6" borderId="12" xfId="14" applyFont="1" applyFill="1" applyBorder="1" applyAlignment="1">
      <alignment horizontal="left" vertical="center" shrinkToFit="1"/>
    </xf>
    <xf numFmtId="0" fontId="6" fillId="6" borderId="16" xfId="14" applyFont="1" applyFill="1" applyBorder="1" applyAlignment="1">
      <alignment vertical="center" shrinkToFit="1"/>
    </xf>
    <xf numFmtId="49" fontId="3" fillId="0" borderId="3" xfId="14" applyNumberFormat="1" applyFont="1" applyBorder="1" applyAlignment="1">
      <alignment horizontal="center" vertical="center" wrapText="1"/>
    </xf>
    <xf numFmtId="182" fontId="3" fillId="0" borderId="0" xfId="14" applyNumberFormat="1" applyFont="1" applyAlignment="1">
      <alignment vertical="center" shrinkToFit="1"/>
    </xf>
    <xf numFmtId="0" fontId="6" fillId="6" borderId="12" xfId="14" applyFont="1" applyFill="1" applyBorder="1" applyAlignment="1">
      <alignment horizontal="center" vertical="center" shrinkToFit="1"/>
    </xf>
    <xf numFmtId="0" fontId="2" fillId="0" borderId="6" xfId="14" applyFont="1" applyBorder="1">
      <alignment vertical="center"/>
    </xf>
    <xf numFmtId="178" fontId="3" fillId="0" borderId="1" xfId="14" applyNumberFormat="1" applyFont="1" applyBorder="1" applyAlignment="1">
      <alignment vertical="center" shrinkToFit="1"/>
    </xf>
    <xf numFmtId="178" fontId="3" fillId="0" borderId="2" xfId="14" applyNumberFormat="1" applyFont="1" applyBorder="1" applyAlignment="1">
      <alignment vertical="center" shrinkToFit="1"/>
    </xf>
    <xf numFmtId="0" fontId="6" fillId="0" borderId="0" xfId="14" applyFont="1" applyAlignment="1">
      <alignment horizontal="center" vertical="center"/>
    </xf>
    <xf numFmtId="0" fontId="2" fillId="0" borderId="0" xfId="14" applyFont="1" applyProtection="1">
      <alignment vertical="center"/>
      <protection locked="0"/>
    </xf>
    <xf numFmtId="0" fontId="13" fillId="0" borderId="0" xfId="14" applyFont="1">
      <alignment vertical="center"/>
    </xf>
    <xf numFmtId="0" fontId="15" fillId="7" borderId="0" xfId="55" applyFont="1" applyFill="1">
      <alignment vertical="center"/>
    </xf>
    <xf numFmtId="0" fontId="15" fillId="0" borderId="0" xfId="55" applyFont="1">
      <alignment vertical="center"/>
    </xf>
    <xf numFmtId="0" fontId="16" fillId="0" borderId="0" xfId="55" applyFont="1">
      <alignment vertical="center"/>
    </xf>
    <xf numFmtId="0" fontId="17" fillId="0" borderId="0" xfId="55" applyFont="1">
      <alignment vertical="center"/>
    </xf>
    <xf numFmtId="0" fontId="18" fillId="8" borderId="5" xfId="55" applyFont="1" applyFill="1" applyBorder="1">
      <alignment vertical="center"/>
    </xf>
    <xf numFmtId="0" fontId="17" fillId="8" borderId="6" xfId="55" applyFont="1" applyFill="1" applyBorder="1">
      <alignment vertical="center"/>
    </xf>
    <xf numFmtId="0" fontId="15" fillId="8" borderId="6" xfId="55" applyFont="1" applyFill="1" applyBorder="1">
      <alignment vertical="center"/>
    </xf>
    <xf numFmtId="0" fontId="15" fillId="8" borderId="7" xfId="55" applyFont="1" applyFill="1" applyBorder="1">
      <alignment vertical="center"/>
    </xf>
    <xf numFmtId="0" fontId="15" fillId="8" borderId="19" xfId="55" applyFont="1" applyFill="1" applyBorder="1">
      <alignment vertical="center"/>
    </xf>
    <xf numFmtId="0" fontId="15" fillId="6" borderId="5" xfId="55" applyFont="1" applyFill="1" applyBorder="1">
      <alignment vertical="center"/>
    </xf>
    <xf numFmtId="0" fontId="15" fillId="6" borderId="6" xfId="55" applyFont="1" applyFill="1" applyBorder="1">
      <alignment vertical="center"/>
    </xf>
    <xf numFmtId="0" fontId="19" fillId="6" borderId="1" xfId="55" applyFont="1" applyFill="1" applyBorder="1">
      <alignment vertical="center"/>
    </xf>
    <xf numFmtId="0" fontId="18" fillId="6" borderId="3" xfId="55" applyFont="1" applyFill="1" applyBorder="1">
      <alignment vertical="center"/>
    </xf>
    <xf numFmtId="0" fontId="15" fillId="8" borderId="22" xfId="55" applyFont="1" applyFill="1" applyBorder="1" applyAlignment="1">
      <alignment vertical="top"/>
    </xf>
    <xf numFmtId="0" fontId="15" fillId="6" borderId="19" xfId="55" applyFont="1" applyFill="1" applyBorder="1" applyAlignment="1">
      <alignment vertical="top"/>
    </xf>
    <xf numFmtId="0" fontId="15" fillId="0" borderId="23" xfId="55" applyFont="1" applyBorder="1" applyAlignment="1">
      <alignment horizontal="center" vertical="top" wrapText="1"/>
    </xf>
    <xf numFmtId="0" fontId="15" fillId="0" borderId="24" xfId="55" applyFont="1" applyBorder="1" applyAlignment="1">
      <alignment horizontal="center" vertical="top"/>
    </xf>
    <xf numFmtId="0" fontId="15" fillId="0" borderId="25" xfId="55" applyFont="1" applyBorder="1" applyAlignment="1">
      <alignment horizontal="center" vertical="top"/>
    </xf>
    <xf numFmtId="0" fontId="20" fillId="0" borderId="1" xfId="55" applyFont="1" applyBorder="1" applyAlignment="1">
      <alignment horizontal="left" vertical="top" wrapText="1"/>
    </xf>
    <xf numFmtId="0" fontId="20" fillId="0" borderId="3" xfId="55" applyFont="1" applyBorder="1" applyAlignment="1">
      <alignment horizontal="left" vertical="top" wrapText="1"/>
    </xf>
    <xf numFmtId="0" fontId="15" fillId="8" borderId="22" xfId="55" applyFont="1" applyFill="1" applyBorder="1" applyAlignment="1">
      <alignment vertical="center" wrapText="1"/>
    </xf>
    <xf numFmtId="0" fontId="15" fillId="6" borderId="19" xfId="55" applyFont="1" applyFill="1" applyBorder="1" applyAlignment="1">
      <alignment horizontal="left" vertical="center" wrapText="1"/>
    </xf>
    <xf numFmtId="0" fontId="15" fillId="0" borderId="26" xfId="55" applyFont="1" applyBorder="1" applyAlignment="1">
      <alignment horizontal="center" vertical="center"/>
    </xf>
    <xf numFmtId="0" fontId="15" fillId="0" borderId="26" xfId="55" applyFont="1" applyBorder="1" applyAlignment="1">
      <alignment horizontal="left" vertical="center"/>
    </xf>
    <xf numFmtId="38" fontId="16" fillId="0" borderId="27" xfId="11" applyFont="1" applyFill="1" applyBorder="1" applyAlignment="1">
      <alignment horizontal="center" vertical="center"/>
    </xf>
    <xf numFmtId="38" fontId="15" fillId="0" borderId="7" xfId="11" applyFont="1" applyFill="1" applyBorder="1" applyAlignment="1">
      <alignment horizontal="center" vertical="center"/>
    </xf>
    <xf numFmtId="0" fontId="15" fillId="0" borderId="26" xfId="55" applyFont="1" applyBorder="1" applyAlignment="1">
      <alignment horizontal="left" vertical="center" shrinkToFit="1"/>
    </xf>
    <xf numFmtId="0" fontId="15" fillId="0" borderId="26" xfId="55" applyFont="1" applyBorder="1" applyAlignment="1">
      <alignment horizontal="center" vertical="center" wrapText="1"/>
    </xf>
    <xf numFmtId="0" fontId="15" fillId="0" borderId="26" xfId="55" applyFont="1" applyBorder="1">
      <alignment vertical="center"/>
    </xf>
    <xf numFmtId="0" fontId="15" fillId="8" borderId="28" xfId="55" applyFont="1" applyFill="1" applyBorder="1" applyAlignment="1">
      <alignment vertical="center" wrapText="1"/>
    </xf>
    <xf numFmtId="0" fontId="15" fillId="6" borderId="4" xfId="55" applyFont="1" applyFill="1" applyBorder="1" applyAlignment="1">
      <alignment horizontal="left" vertical="center" wrapText="1"/>
    </xf>
    <xf numFmtId="0" fontId="18" fillId="8" borderId="1" xfId="55" applyFont="1" applyFill="1" applyBorder="1" applyAlignment="1">
      <alignment horizontal="left" vertical="center"/>
    </xf>
    <xf numFmtId="0" fontId="15" fillId="8" borderId="1" xfId="55" applyFont="1" applyFill="1" applyBorder="1" applyAlignment="1">
      <alignment horizontal="left" vertical="center"/>
    </xf>
    <xf numFmtId="0" fontId="15" fillId="8" borderId="1" xfId="55" applyFont="1" applyFill="1" applyBorder="1" applyAlignment="1">
      <alignment horizontal="center" vertical="center"/>
    </xf>
    <xf numFmtId="0" fontId="15" fillId="8" borderId="2" xfId="55" applyFont="1" applyFill="1" applyBorder="1" applyAlignment="1">
      <alignment horizontal="center" vertical="center"/>
    </xf>
    <xf numFmtId="0" fontId="15" fillId="8" borderId="2" xfId="55" applyFont="1" applyFill="1" applyBorder="1" applyAlignment="1">
      <alignment horizontal="left" vertical="center" shrinkToFit="1"/>
    </xf>
    <xf numFmtId="0" fontId="15" fillId="8" borderId="3" xfId="55" applyFont="1" applyFill="1" applyBorder="1" applyAlignment="1">
      <alignment horizontal="left" vertical="center" shrinkToFit="1"/>
    </xf>
    <xf numFmtId="38" fontId="21" fillId="0" borderId="1" xfId="11" applyFont="1" applyFill="1" applyBorder="1" applyAlignment="1">
      <alignment horizontal="left" vertical="top" wrapText="1"/>
    </xf>
    <xf numFmtId="38" fontId="21" fillId="0" borderId="3" xfId="11" applyFont="1" applyFill="1" applyBorder="1" applyAlignment="1">
      <alignment horizontal="left" vertical="top" wrapText="1"/>
    </xf>
    <xf numFmtId="0" fontId="18" fillId="8" borderId="26" xfId="55" applyFont="1" applyFill="1" applyBorder="1" applyAlignment="1">
      <alignment horizontal="left" vertical="center"/>
    </xf>
    <xf numFmtId="0" fontId="15" fillId="8" borderId="4" xfId="55" applyFont="1" applyFill="1" applyBorder="1" applyAlignment="1">
      <alignment horizontal="left" vertical="center" wrapText="1"/>
    </xf>
    <xf numFmtId="0" fontId="15" fillId="8" borderId="4" xfId="55" applyFont="1" applyFill="1" applyBorder="1" applyAlignment="1">
      <alignment horizontal="center" vertical="center" wrapText="1"/>
    </xf>
    <xf numFmtId="0" fontId="15" fillId="8" borderId="8" xfId="55" applyFont="1" applyFill="1" applyBorder="1" applyAlignment="1">
      <alignment horizontal="center" vertical="center" wrapText="1"/>
    </xf>
    <xf numFmtId="0" fontId="15" fillId="8" borderId="8" xfId="55" applyFont="1" applyFill="1" applyBorder="1" applyAlignment="1">
      <alignment horizontal="left" vertical="center" shrinkToFit="1"/>
    </xf>
    <xf numFmtId="0" fontId="15" fillId="8" borderId="9" xfId="55" applyFont="1" applyFill="1" applyBorder="1" applyAlignment="1">
      <alignment horizontal="left" vertical="center" shrinkToFit="1"/>
    </xf>
    <xf numFmtId="38" fontId="15" fillId="0" borderId="1" xfId="11" applyFont="1" applyFill="1" applyBorder="1" applyAlignment="1">
      <alignment horizontal="left" vertical="center" wrapText="1"/>
    </xf>
    <xf numFmtId="38" fontId="15" fillId="0" borderId="3" xfId="11" applyFont="1" applyFill="1" applyBorder="1" applyAlignment="1">
      <alignment horizontal="left" vertical="center" wrapText="1"/>
    </xf>
    <xf numFmtId="0" fontId="15" fillId="0" borderId="0" xfId="55" applyFont="1" applyAlignment="1">
      <alignment horizontal="left" vertical="center"/>
    </xf>
    <xf numFmtId="0" fontId="15" fillId="0" borderId="0" xfId="55" applyFont="1" applyAlignment="1">
      <alignment horizontal="center" vertical="center"/>
    </xf>
    <xf numFmtId="38" fontId="15" fillId="0" borderId="0" xfId="11" applyFont="1" applyFill="1" applyBorder="1" applyAlignment="1">
      <alignment horizontal="right" vertical="center"/>
    </xf>
    <xf numFmtId="0" fontId="15" fillId="8" borderId="2" xfId="55" applyFont="1" applyFill="1" applyBorder="1">
      <alignment vertical="center"/>
    </xf>
    <xf numFmtId="0" fontId="19" fillId="6" borderId="1" xfId="55" applyFont="1" applyFill="1" applyBorder="1" applyAlignment="1">
      <alignment horizontal="center" vertical="center"/>
    </xf>
    <xf numFmtId="0" fontId="19" fillId="6" borderId="3" xfId="55" applyFont="1" applyFill="1" applyBorder="1" applyAlignment="1">
      <alignment horizontal="center" vertical="center"/>
    </xf>
    <xf numFmtId="0" fontId="20" fillId="0" borderId="5" xfId="55" applyFont="1" applyBorder="1" applyAlignment="1">
      <alignment horizontal="left" vertical="top" wrapText="1"/>
    </xf>
    <xf numFmtId="0" fontId="20" fillId="0" borderId="7" xfId="55" applyFont="1" applyBorder="1" applyAlignment="1">
      <alignment horizontal="left" vertical="top" wrapText="1"/>
    </xf>
    <xf numFmtId="0" fontId="15" fillId="8" borderId="22" xfId="55" applyFont="1" applyFill="1" applyBorder="1" applyAlignment="1">
      <alignment horizontal="center" vertical="center"/>
    </xf>
    <xf numFmtId="0" fontId="15" fillId="6" borderId="19" xfId="55" applyFont="1" applyFill="1" applyBorder="1" applyAlignment="1">
      <alignment horizontal="center" vertical="center"/>
    </xf>
    <xf numFmtId="0" fontId="15" fillId="0" borderId="29" xfId="55" applyFont="1" applyBorder="1" applyAlignment="1">
      <alignment horizontal="center" vertical="top"/>
    </xf>
    <xf numFmtId="0" fontId="15" fillId="0" borderId="30" xfId="55" applyFont="1" applyBorder="1" applyAlignment="1">
      <alignment horizontal="center" vertical="top"/>
    </xf>
    <xf numFmtId="0" fontId="15" fillId="0" borderId="31" xfId="55" applyFont="1" applyBorder="1" applyAlignment="1">
      <alignment horizontal="center" vertical="top"/>
    </xf>
    <xf numFmtId="0" fontId="20" fillId="0" borderId="4" xfId="55" applyFont="1" applyBorder="1" applyAlignment="1">
      <alignment horizontal="left" vertical="top" wrapText="1"/>
    </xf>
    <xf numFmtId="0" fontId="20" fillId="0" borderId="9" xfId="55" applyFont="1" applyBorder="1" applyAlignment="1">
      <alignment horizontal="left" vertical="top" wrapText="1"/>
    </xf>
    <xf numFmtId="38" fontId="16" fillId="0" borderId="26" xfId="11" applyFont="1" applyFill="1" applyBorder="1" applyAlignment="1">
      <alignment horizontal="center" vertical="center"/>
    </xf>
    <xf numFmtId="38" fontId="16" fillId="0" borderId="7" xfId="11" applyFont="1" applyFill="1" applyBorder="1" applyAlignment="1">
      <alignment horizontal="center" vertical="center"/>
    </xf>
    <xf numFmtId="0" fontId="22" fillId="0" borderId="19" xfId="55" applyFont="1" applyBorder="1" applyAlignment="1">
      <alignment horizontal="center" vertical="center"/>
    </xf>
    <xf numFmtId="0" fontId="18" fillId="0" borderId="0" xfId="55" applyFont="1" applyAlignment="1">
      <alignment horizontal="center" vertical="center"/>
    </xf>
    <xf numFmtId="38" fontId="19" fillId="0" borderId="0" xfId="11" applyFont="1" applyFill="1" applyBorder="1" applyAlignment="1">
      <alignment horizontal="center" vertical="center"/>
    </xf>
    <xf numFmtId="0" fontId="19" fillId="0" borderId="0" xfId="55" applyFont="1" applyAlignment="1">
      <alignment horizontal="center" vertical="center"/>
    </xf>
    <xf numFmtId="0" fontId="22" fillId="0" borderId="0" xfId="55" applyFont="1" applyAlignment="1">
      <alignment horizontal="center" vertical="center"/>
    </xf>
    <xf numFmtId="0" fontId="16" fillId="0" borderId="0" xfId="55" applyFont="1" applyAlignment="1">
      <alignment horizontal="center" vertical="center"/>
    </xf>
    <xf numFmtId="0" fontId="20" fillId="0" borderId="5" xfId="55" applyFont="1" applyBorder="1" applyAlignment="1">
      <alignment horizontal="center" vertical="top" wrapText="1"/>
    </xf>
    <xf numFmtId="0" fontId="20" fillId="0" borderId="7" xfId="55" applyFont="1" applyBorder="1" applyAlignment="1">
      <alignment horizontal="center" vertical="top" wrapText="1"/>
    </xf>
    <xf numFmtId="0" fontId="20" fillId="0" borderId="4" xfId="55" applyFont="1" applyBorder="1" applyAlignment="1">
      <alignment horizontal="center" vertical="top" wrapText="1"/>
    </xf>
    <xf numFmtId="0" fontId="20" fillId="0" borderId="9" xfId="55" applyFont="1" applyBorder="1" applyAlignment="1">
      <alignment horizontal="center" vertical="top" wrapText="1"/>
    </xf>
    <xf numFmtId="0" fontId="15" fillId="0" borderId="27" xfId="55" applyFont="1" applyBorder="1">
      <alignment vertical="center"/>
    </xf>
    <xf numFmtId="0" fontId="15" fillId="0" borderId="27" xfId="55" applyFont="1" applyBorder="1" applyAlignment="1">
      <alignment horizontal="center" vertical="center"/>
    </xf>
    <xf numFmtId="38" fontId="16" fillId="0" borderId="26" xfId="11" applyFont="1" applyFill="1" applyBorder="1" applyAlignment="1">
      <alignment horizontal="center" vertical="center" wrapText="1"/>
    </xf>
    <xf numFmtId="0" fontId="15" fillId="0" borderId="28" xfId="55" applyFont="1" applyBorder="1" applyAlignment="1">
      <alignment horizontal="center" vertical="center"/>
    </xf>
    <xf numFmtId="38" fontId="19" fillId="0" borderId="32" xfId="11" applyFont="1" applyFill="1" applyBorder="1" applyAlignment="1">
      <alignment horizontal="left" vertical="top" wrapText="1"/>
    </xf>
    <xf numFmtId="38" fontId="19" fillId="0" borderId="33" xfId="11" applyFont="1" applyFill="1" applyBorder="1" applyAlignment="1">
      <alignment horizontal="left" vertical="top" wrapText="1"/>
    </xf>
    <xf numFmtId="0" fontId="15" fillId="0" borderId="0" xfId="55" applyFont="1" applyAlignment="1">
      <alignment horizontal="center" vertical="center" wrapText="1"/>
    </xf>
    <xf numFmtId="0" fontId="15" fillId="0" borderId="0" xfId="55" applyFont="1" applyAlignment="1">
      <alignment vertical="center" wrapText="1"/>
    </xf>
    <xf numFmtId="0" fontId="15" fillId="8" borderId="6" xfId="55" applyFont="1" applyFill="1" applyBorder="1" applyAlignment="1">
      <alignment horizontal="center" vertical="center"/>
    </xf>
    <xf numFmtId="0" fontId="15" fillId="8" borderId="0" xfId="55" applyFont="1" applyFill="1">
      <alignment vertical="center"/>
    </xf>
    <xf numFmtId="0" fontId="18" fillId="0" borderId="5" xfId="55" applyFont="1" applyBorder="1" applyAlignment="1">
      <alignment horizontal="center" vertical="center"/>
    </xf>
    <xf numFmtId="0" fontId="18" fillId="0" borderId="6" xfId="55" applyFont="1" applyBorder="1" applyAlignment="1">
      <alignment horizontal="center" vertical="center"/>
    </xf>
    <xf numFmtId="38" fontId="19" fillId="0" borderId="4" xfId="11" applyFont="1" applyFill="1" applyBorder="1" applyAlignment="1">
      <alignment horizontal="center" vertical="center"/>
    </xf>
    <xf numFmtId="38" fontId="19" fillId="0" borderId="8" xfId="11" applyFont="1" applyFill="1" applyBorder="1" applyAlignment="1">
      <alignment horizontal="center" vertical="center"/>
    </xf>
    <xf numFmtId="38" fontId="15" fillId="0" borderId="2" xfId="11" applyFont="1" applyFill="1" applyBorder="1" applyAlignment="1">
      <alignment horizontal="left" vertical="center" wrapText="1"/>
    </xf>
    <xf numFmtId="38" fontId="15" fillId="0" borderId="1" xfId="11" applyFont="1" applyFill="1" applyBorder="1" applyAlignment="1">
      <alignment horizontal="left" vertical="top" wrapText="1"/>
    </xf>
    <xf numFmtId="38" fontId="15" fillId="0" borderId="2" xfId="11" applyFont="1" applyFill="1" applyBorder="1" applyAlignment="1">
      <alignment horizontal="left" vertical="top" wrapText="1"/>
    </xf>
    <xf numFmtId="38" fontId="16" fillId="0" borderId="28" xfId="11" applyFont="1" applyFill="1" applyBorder="1" applyAlignment="1">
      <alignment horizontal="center" vertical="center"/>
    </xf>
    <xf numFmtId="0" fontId="21" fillId="0" borderId="1" xfId="55" applyFont="1" applyBorder="1" applyAlignment="1">
      <alignment horizontal="left" vertical="top" wrapText="1"/>
    </xf>
    <xf numFmtId="0" fontId="21" fillId="0" borderId="3" xfId="55" applyFont="1" applyBorder="1" applyAlignment="1">
      <alignment horizontal="left" vertical="top" wrapText="1"/>
    </xf>
    <xf numFmtId="0" fontId="15" fillId="8" borderId="7" xfId="55" applyFont="1" applyFill="1" applyBorder="1" applyAlignment="1">
      <alignment horizontal="center" vertical="center"/>
    </xf>
    <xf numFmtId="0" fontId="18" fillId="0" borderId="7" xfId="55" applyFont="1" applyBorder="1" applyAlignment="1">
      <alignment horizontal="center" vertical="center"/>
    </xf>
    <xf numFmtId="38" fontId="19" fillId="0" borderId="9" xfId="11" applyFont="1" applyFill="1" applyBorder="1" applyAlignment="1">
      <alignment horizontal="center" vertical="center"/>
    </xf>
    <xf numFmtId="38" fontId="15" fillId="0" borderId="3" xfId="11" applyFont="1" applyFill="1" applyBorder="1" applyAlignment="1">
      <alignment horizontal="left" vertical="top" wrapText="1"/>
    </xf>
    <xf numFmtId="0" fontId="5" fillId="0" borderId="0" xfId="0" applyFont="1" applyAlignment="1">
      <alignment horizontal="left" vertical="center"/>
    </xf>
    <xf numFmtId="0" fontId="2" fillId="3" borderId="26" xfId="0" applyFont="1" applyFill="1" applyBorder="1" applyAlignment="1">
      <alignment horizontal="center" vertical="center" shrinkToFit="1"/>
    </xf>
    <xf numFmtId="0" fontId="1" fillId="3" borderId="26" xfId="0" applyFont="1" applyFill="1" applyBorder="1" applyAlignment="1">
      <alignment horizontal="center" vertical="center"/>
    </xf>
    <xf numFmtId="0" fontId="1" fillId="3" borderId="2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27" xfId="0" applyFont="1" applyFill="1" applyBorder="1" applyAlignment="1">
      <alignment horizontal="center" vertical="center" wrapText="1"/>
    </xf>
    <xf numFmtId="0" fontId="3" fillId="3" borderId="26" xfId="0" applyFont="1" applyFill="1" applyBorder="1" applyAlignment="1">
      <alignment horizontal="center" vertical="center" shrinkToFit="1"/>
    </xf>
    <xf numFmtId="0" fontId="1" fillId="3" borderId="9" xfId="0" applyFont="1" applyFill="1" applyBorder="1" applyAlignment="1">
      <alignment horizontal="center" vertical="center"/>
    </xf>
    <xf numFmtId="0" fontId="1"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182" fontId="2" fillId="0" borderId="26" xfId="0" applyNumberFormat="1" applyFont="1" applyBorder="1" applyAlignment="1">
      <alignment horizontal="center" vertical="center" shrinkToFit="1"/>
    </xf>
    <xf numFmtId="49" fontId="2" fillId="0" borderId="26" xfId="0" applyNumberFormat="1" applyFont="1" applyBorder="1" applyAlignment="1">
      <alignment vertical="center" shrinkToFit="1"/>
    </xf>
    <xf numFmtId="0" fontId="2" fillId="0" borderId="26" xfId="0" applyFont="1" applyBorder="1" applyAlignment="1">
      <alignment vertical="center" shrinkToFit="1"/>
    </xf>
    <xf numFmtId="182" fontId="2" fillId="0" borderId="26" xfId="1" applyNumberFormat="1" applyFont="1" applyBorder="1" applyAlignment="1">
      <alignment vertical="center" shrinkToFit="1"/>
    </xf>
    <xf numFmtId="0" fontId="1" fillId="0" borderId="0" xfId="0" applyFont="1" applyAlignment="1">
      <alignment horizontal="center" vertical="center" shrinkToFit="1"/>
    </xf>
    <xf numFmtId="0" fontId="3" fillId="3" borderId="27" xfId="0" applyFont="1" applyFill="1" applyBorder="1" applyAlignment="1">
      <alignment vertical="center" shrinkToFit="1"/>
    </xf>
    <xf numFmtId="0" fontId="3" fillId="3" borderId="7" xfId="0" applyFont="1" applyFill="1" applyBorder="1" applyAlignment="1">
      <alignment horizontal="center" vertical="center" wrapText="1"/>
    </xf>
    <xf numFmtId="0" fontId="3" fillId="3" borderId="26" xfId="0" applyFont="1" applyFill="1" applyBorder="1" applyAlignment="1">
      <alignment horizontal="center" vertical="center"/>
    </xf>
    <xf numFmtId="182" fontId="2" fillId="0" borderId="26" xfId="1" applyNumberFormat="1" applyFont="1" applyBorder="1" applyAlignment="1">
      <alignment horizontal="right" vertical="center" shrinkToFit="1"/>
    </xf>
    <xf numFmtId="182" fontId="3" fillId="3" borderId="3" xfId="1" applyNumberFormat="1" applyFont="1" applyFill="1" applyBorder="1" applyAlignment="1">
      <alignment horizontal="center" vertical="center" shrinkToFit="1"/>
    </xf>
    <xf numFmtId="0" fontId="23" fillId="0" borderId="0" xfId="0" applyFont="1">
      <alignment vertical="center"/>
    </xf>
    <xf numFmtId="0" fontId="24" fillId="0" borderId="0" xfId="0" applyFont="1">
      <alignment vertical="center"/>
    </xf>
    <xf numFmtId="0" fontId="4" fillId="0" borderId="0" xfId="0" applyFont="1">
      <alignment vertical="center"/>
    </xf>
    <xf numFmtId="0" fontId="25" fillId="0" borderId="0" xfId="0" applyFont="1" applyAlignment="1">
      <alignment horizontal="center" vertical="center"/>
    </xf>
    <xf numFmtId="0" fontId="25" fillId="0" borderId="0" xfId="0" applyFont="1">
      <alignment vertical="center"/>
    </xf>
    <xf numFmtId="0" fontId="25" fillId="4" borderId="0" xfId="0" applyFont="1" applyFill="1" applyAlignment="1">
      <alignment horizontal="right" vertical="center"/>
    </xf>
    <xf numFmtId="0" fontId="25" fillId="0" borderId="0" xfId="0" applyFont="1" applyAlignment="1">
      <alignment horizontal="right" vertical="center"/>
    </xf>
    <xf numFmtId="0" fontId="4" fillId="4" borderId="0" xfId="0" applyFont="1" applyFill="1">
      <alignment vertical="center"/>
    </xf>
    <xf numFmtId="183" fontId="25" fillId="0" borderId="0" xfId="0" applyNumberFormat="1" applyFont="1">
      <alignment vertical="center"/>
    </xf>
    <xf numFmtId="0" fontId="25" fillId="0" borderId="0" xfId="0" applyFont="1" applyAlignment="1">
      <alignment horizontal="left" vertical="center"/>
    </xf>
    <xf numFmtId="0" fontId="4" fillId="3" borderId="1" xfId="0" applyFont="1" applyFill="1" applyBorder="1">
      <alignment vertical="center"/>
    </xf>
    <xf numFmtId="0" fontId="4" fillId="3" borderId="2" xfId="0" applyFont="1" applyFill="1" applyBorder="1">
      <alignment vertical="center"/>
    </xf>
    <xf numFmtId="0" fontId="4" fillId="3" borderId="5" xfId="0" applyFont="1" applyFill="1" applyBorder="1">
      <alignment vertical="center"/>
    </xf>
    <xf numFmtId="0" fontId="4" fillId="3" borderId="6" xfId="0" applyFont="1" applyFill="1" applyBorder="1">
      <alignment vertical="center"/>
    </xf>
    <xf numFmtId="0" fontId="4" fillId="3" borderId="0" xfId="0" applyFont="1" applyFill="1">
      <alignment vertical="center"/>
    </xf>
    <xf numFmtId="0" fontId="4" fillId="3" borderId="4" xfId="0" applyFont="1" applyFill="1" applyBorder="1">
      <alignment vertical="center"/>
    </xf>
    <xf numFmtId="0" fontId="4" fillId="3" borderId="8" xfId="0" applyFont="1" applyFill="1" applyBorder="1">
      <alignment vertical="center"/>
    </xf>
    <xf numFmtId="0" fontId="4" fillId="3" borderId="9" xfId="0" applyFont="1" applyFill="1" applyBorder="1">
      <alignment vertical="center"/>
    </xf>
    <xf numFmtId="0" fontId="25" fillId="6" borderId="0" xfId="0" applyFont="1" applyFill="1">
      <alignment vertical="center"/>
    </xf>
    <xf numFmtId="0" fontId="25" fillId="6" borderId="0" xfId="0" applyFont="1" applyFill="1" applyAlignment="1">
      <alignment horizontal="right" vertical="center"/>
    </xf>
    <xf numFmtId="0" fontId="25" fillId="6" borderId="0" xfId="0" applyFont="1" applyFill="1" applyAlignment="1">
      <alignment horizontal="center" vertical="center"/>
    </xf>
    <xf numFmtId="0" fontId="4" fillId="3" borderId="3" xfId="0" applyFont="1" applyFill="1" applyBorder="1">
      <alignment vertical="center"/>
    </xf>
    <xf numFmtId="0" fontId="4" fillId="6" borderId="26" xfId="0" applyFont="1" applyFill="1" applyBorder="1" applyAlignment="1">
      <alignment vertical="center" shrinkToFi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0" xfId="0" applyFont="1" applyAlignment="1">
      <alignment horizontal="right" vertical="center"/>
    </xf>
    <xf numFmtId="182" fontId="2" fillId="0" borderId="26" xfId="1" applyNumberFormat="1" applyFont="1" applyBorder="1" applyAlignment="1" applyProtection="1">
      <alignment horizontal="right" vertical="center" shrinkToFit="1"/>
    </xf>
    <xf numFmtId="0" fontId="3" fillId="3" borderId="27" xfId="0" applyFont="1" applyFill="1" applyBorder="1" applyAlignment="1">
      <alignment horizontal="center" vertical="center" shrinkToFit="1"/>
    </xf>
    <xf numFmtId="182" fontId="2" fillId="0" borderId="26" xfId="1" applyNumberFormat="1" applyFont="1" applyBorder="1" applyAlignment="1" applyProtection="1">
      <alignment vertical="center" shrinkToFit="1"/>
    </xf>
    <xf numFmtId="0" fontId="2" fillId="0" borderId="0" xfId="0" applyFont="1" applyProtection="1">
      <alignment vertical="center"/>
      <protection locked="0"/>
    </xf>
    <xf numFmtId="182" fontId="3" fillId="3" borderId="3" xfId="1" applyNumberFormat="1" applyFont="1" applyFill="1" applyBorder="1" applyAlignment="1" applyProtection="1">
      <alignment horizontal="center" vertical="center" shrinkToFit="1"/>
    </xf>
    <xf numFmtId="0" fontId="25" fillId="0" borderId="0" xfId="0" applyFont="1" applyAlignment="1" applyProtection="1">
      <alignment horizontal="left" vertical="center"/>
      <protection locked="0"/>
    </xf>
    <xf numFmtId="49" fontId="25" fillId="0" borderId="0" xfId="0" applyNumberFormat="1" applyFont="1" applyAlignment="1" applyProtection="1">
      <alignment horizontal="center" vertical="center"/>
      <protection locked="0"/>
    </xf>
    <xf numFmtId="0" fontId="4" fillId="0" borderId="26" xfId="0" applyFont="1" applyBorder="1" applyAlignment="1" applyProtection="1">
      <alignment vertical="center" shrinkToFit="1"/>
      <protection locked="0"/>
    </xf>
    <xf numFmtId="0" fontId="4" fillId="0" borderId="0" xfId="14" applyFont="1">
      <alignment vertical="center"/>
    </xf>
    <xf numFmtId="0" fontId="25" fillId="0" borderId="0" xfId="14" applyFont="1" applyAlignment="1">
      <alignment horizontal="center" vertical="center"/>
    </xf>
    <xf numFmtId="0" fontId="25" fillId="0" borderId="0" xfId="14" applyFont="1">
      <alignment vertical="center"/>
    </xf>
    <xf numFmtId="0" fontId="25" fillId="4" borderId="0" xfId="14" applyFont="1" applyFill="1" applyAlignment="1">
      <alignment horizontal="right" vertical="center"/>
    </xf>
    <xf numFmtId="0" fontId="25" fillId="0" borderId="0" xfId="14" applyFont="1" applyAlignment="1">
      <alignment horizontal="right" vertical="center"/>
    </xf>
    <xf numFmtId="0" fontId="4" fillId="4" borderId="0" xfId="14" applyFont="1" applyFill="1">
      <alignment vertical="center"/>
    </xf>
    <xf numFmtId="183" fontId="25" fillId="0" borderId="0" xfId="14" applyNumberFormat="1" applyFont="1">
      <alignment vertical="center"/>
    </xf>
    <xf numFmtId="0" fontId="26" fillId="6" borderId="0" xfId="14" applyFont="1" applyFill="1" applyAlignment="1">
      <alignment horizontal="left" vertical="center"/>
    </xf>
    <xf numFmtId="0" fontId="25" fillId="6" borderId="0" xfId="14" applyFont="1" applyFill="1" applyAlignment="1">
      <alignment horizontal="left" vertical="center"/>
    </xf>
    <xf numFmtId="0" fontId="26" fillId="6" borderId="0" xfId="14" applyFont="1" applyFill="1">
      <alignment vertical="center"/>
    </xf>
    <xf numFmtId="0" fontId="25" fillId="6" borderId="0" xfId="14" applyFont="1" applyFill="1">
      <alignment vertical="center"/>
    </xf>
    <xf numFmtId="0" fontId="4" fillId="3" borderId="1" xfId="14" applyFont="1" applyFill="1" applyBorder="1">
      <alignment vertical="center"/>
    </xf>
    <xf numFmtId="0" fontId="4" fillId="3" borderId="2" xfId="14" applyFont="1" applyFill="1" applyBorder="1">
      <alignment vertical="center"/>
    </xf>
    <xf numFmtId="0" fontId="4" fillId="3" borderId="5" xfId="14" applyFont="1" applyFill="1" applyBorder="1">
      <alignment vertical="center"/>
    </xf>
    <xf numFmtId="0" fontId="4" fillId="3" borderId="6" xfId="14" applyFont="1" applyFill="1" applyBorder="1">
      <alignment vertical="center"/>
    </xf>
    <xf numFmtId="0" fontId="4" fillId="3" borderId="0" xfId="14" applyFont="1" applyFill="1">
      <alignment vertical="center"/>
    </xf>
    <xf numFmtId="0" fontId="4" fillId="3" borderId="4" xfId="14" applyFont="1" applyFill="1" applyBorder="1">
      <alignment vertical="center"/>
    </xf>
    <xf numFmtId="0" fontId="4" fillId="3" borderId="8" xfId="14" applyFont="1" applyFill="1" applyBorder="1">
      <alignment vertical="center"/>
    </xf>
    <xf numFmtId="0" fontId="4" fillId="3" borderId="9" xfId="14" applyFont="1" applyFill="1" applyBorder="1">
      <alignment vertical="center"/>
    </xf>
    <xf numFmtId="0" fontId="26" fillId="6" borderId="0" xfId="14" applyFont="1" applyFill="1" applyAlignment="1">
      <alignment horizontal="center" vertical="center"/>
    </xf>
    <xf numFmtId="0" fontId="4" fillId="3" borderId="3" xfId="14" applyFont="1" applyFill="1" applyBorder="1">
      <alignment vertical="center"/>
    </xf>
    <xf numFmtId="0" fontId="11" fillId="6" borderId="26" xfId="14" applyFont="1" applyFill="1" applyBorder="1" applyAlignment="1">
      <alignment vertical="center" shrinkToFit="1"/>
    </xf>
    <xf numFmtId="0" fontId="4" fillId="6" borderId="26" xfId="14" applyFont="1" applyFill="1" applyBorder="1" applyAlignment="1">
      <alignment vertical="center" shrinkToFit="1"/>
    </xf>
    <xf numFmtId="0" fontId="4" fillId="3" borderId="1" xfId="14" applyFont="1" applyFill="1" applyBorder="1" applyAlignment="1">
      <alignment horizontal="center" vertical="center"/>
    </xf>
    <xf numFmtId="0" fontId="4" fillId="3" borderId="2" xfId="14" applyFont="1" applyFill="1" applyBorder="1" applyAlignment="1">
      <alignment horizontal="center" vertical="center"/>
    </xf>
    <xf numFmtId="0" fontId="4" fillId="3" borderId="3" xfId="14" applyFont="1" applyFill="1" applyBorder="1" applyAlignment="1">
      <alignment horizontal="center" vertical="center"/>
    </xf>
    <xf numFmtId="0" fontId="27" fillId="6" borderId="26" xfId="53" applyFont="1" applyFill="1" applyBorder="1" applyAlignment="1" applyProtection="1">
      <alignment vertical="center" shrinkToFit="1"/>
    </xf>
    <xf numFmtId="0" fontId="4" fillId="0" borderId="0" xfId="14" applyFont="1" applyAlignment="1">
      <alignment horizontal="right" vertical="center"/>
    </xf>
    <xf numFmtId="0" fontId="25" fillId="0" borderId="0" xfId="0" applyFont="1" applyAlignment="1">
      <alignment horizontal="left" vertical="top"/>
    </xf>
    <xf numFmtId="0" fontId="28" fillId="9" borderId="34" xfId="0" applyFont="1" applyFill="1" applyBorder="1" applyAlignment="1">
      <alignment wrapText="1"/>
    </xf>
    <xf numFmtId="0" fontId="25" fillId="0" borderId="0" xfId="0" applyFont="1" applyProtection="1">
      <alignment vertical="center"/>
      <protection locked="0"/>
    </xf>
    <xf numFmtId="0" fontId="28" fillId="10" borderId="28" xfId="0" applyFont="1" applyFill="1" applyBorder="1" applyAlignment="1">
      <alignment horizontal="left" vertical="top" wrapText="1"/>
    </xf>
    <xf numFmtId="0" fontId="28" fillId="0" borderId="28" xfId="0" applyFont="1" applyBorder="1" applyAlignment="1">
      <alignment horizontal="left" vertical="top" wrapText="1"/>
    </xf>
    <xf numFmtId="0" fontId="28" fillId="10" borderId="26" xfId="0" applyFont="1" applyFill="1" applyBorder="1" applyAlignment="1">
      <alignment horizontal="left" vertical="top" wrapText="1"/>
    </xf>
    <xf numFmtId="0" fontId="28" fillId="0" borderId="26" xfId="0" applyFont="1" applyBorder="1" applyAlignment="1">
      <alignment horizontal="left" vertical="top" wrapText="1"/>
    </xf>
    <xf numFmtId="0" fontId="29" fillId="0" borderId="0" xfId="0" applyFont="1" applyAlignment="1">
      <alignment horizontal="center" vertical="center"/>
    </xf>
    <xf numFmtId="0" fontId="30" fillId="0" borderId="0" xfId="0" applyFont="1" applyAlignment="1">
      <alignment horizontal="left" vertical="top"/>
    </xf>
    <xf numFmtId="0" fontId="25" fillId="11" borderId="26" xfId="0" applyFont="1" applyFill="1" applyBorder="1" applyAlignment="1">
      <alignment horizontal="center" vertical="center"/>
    </xf>
    <xf numFmtId="49" fontId="30" fillId="11" borderId="26" xfId="0" applyNumberFormat="1" applyFont="1" applyFill="1" applyBorder="1" applyAlignment="1">
      <alignment horizontal="center" vertical="top"/>
    </xf>
    <xf numFmtId="0" fontId="30" fillId="11" borderId="26" xfId="0" applyFont="1" applyFill="1" applyBorder="1" applyAlignment="1">
      <alignment horizontal="center" vertical="top"/>
    </xf>
    <xf numFmtId="0" fontId="25" fillId="0" borderId="26" xfId="0" applyFont="1" applyBorder="1" applyAlignment="1">
      <alignment horizontal="center" vertical="center"/>
    </xf>
    <xf numFmtId="49" fontId="30" fillId="0" borderId="26" xfId="0" applyNumberFormat="1" applyFont="1" applyBorder="1" applyAlignment="1">
      <alignment horizontal="left" vertical="center" wrapText="1"/>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0" fillId="0" borderId="28" xfId="0" applyFont="1" applyBorder="1" applyAlignment="1">
      <alignment horizontal="left" vertical="center" wrapText="1"/>
    </xf>
    <xf numFmtId="0" fontId="25" fillId="0" borderId="20" xfId="0" applyFont="1" applyBorder="1">
      <alignment vertical="center"/>
    </xf>
    <xf numFmtId="49" fontId="30" fillId="0" borderId="27" xfId="0" applyNumberFormat="1" applyFont="1" applyBorder="1" applyAlignment="1">
      <alignment vertical="center" wrapText="1"/>
    </xf>
    <xf numFmtId="0" fontId="30" fillId="0" borderId="27" xfId="0" applyFont="1" applyBorder="1" applyAlignment="1">
      <alignment vertical="center" wrapText="1"/>
    </xf>
  </cellXfs>
  <cellStyles count="56">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標準 4" xfId="14"/>
    <cellStyle name="良い" xfId="15" builtinId="26"/>
    <cellStyle name="警告文" xfId="16" builtinId="11"/>
    <cellStyle name="リンクセル" xfId="17" builtinId="24"/>
    <cellStyle name="タイトル" xfId="18" builtinId="15"/>
    <cellStyle name="説明文" xfId="19" builtinId="53"/>
    <cellStyle name="アクセント 6" xfId="20" builtinId="49"/>
    <cellStyle name="出力" xfId="21" builtinId="21"/>
    <cellStyle name="見出し 1" xfId="22" builtinId="16"/>
    <cellStyle name="見出し 2" xfId="23" builtinId="17"/>
    <cellStyle name="計算" xfId="24" builtinId="22"/>
    <cellStyle name="見出し 3" xfId="25" builtinId="18"/>
    <cellStyle name="見出し 4" xfId="26" builtinId="19"/>
    <cellStyle name="60% - アクセント 5" xfId="27" builtinId="48"/>
    <cellStyle name="チェックセル" xfId="28" builtinId="23"/>
    <cellStyle name="40% - アクセント 1" xfId="29" builtinId="31"/>
    <cellStyle name="集計" xfId="30" builtinId="25"/>
    <cellStyle name="悪い" xfId="31" builtinId="27"/>
    <cellStyle name="どちらでもない" xfId="32" builtinId="28"/>
    <cellStyle name="アクセント 1" xfId="33" builtinId="29"/>
    <cellStyle name="20% - アクセント 1" xfId="34" builtinId="30"/>
    <cellStyle name="20% - アクセント 5" xfId="35" builtinId="46"/>
    <cellStyle name="60% - アクセント 1" xfId="36" builtinId="32"/>
    <cellStyle name="20% - アクセント 2" xfId="37" builtinId="34"/>
    <cellStyle name="40% - アクセント 2" xfId="38" builtinId="35"/>
    <cellStyle name="20% - アクセント 6" xfId="39" builtinId="50"/>
    <cellStyle name="60% - アクセント 2" xfId="40" builtinId="36"/>
    <cellStyle name="アクセント 3" xfId="41" builtinId="37"/>
    <cellStyle name="桁区切り 2" xfId="42"/>
    <cellStyle name="20% - アクセント 3" xfId="43" builtinId="38"/>
    <cellStyle name="40% - アクセント 3" xfId="44" builtinId="39"/>
    <cellStyle name="60% - アクセント 3" xfId="45" builtinId="40"/>
    <cellStyle name="アクセント 4" xfId="46" builtinId="41"/>
    <cellStyle name="40% - アクセント 4" xfId="47" builtinId="43"/>
    <cellStyle name="60% - アクセント 4" xfId="48" builtinId="44"/>
    <cellStyle name="アクセント 5" xfId="49" builtinId="45"/>
    <cellStyle name="40% - アクセント 6" xfId="50" builtinId="51"/>
    <cellStyle name="60% - アクセント 6" xfId="51" builtinId="52"/>
    <cellStyle name="パーセント 2" xfId="52"/>
    <cellStyle name="ハイパーリンク 2" xfId="53"/>
    <cellStyle name="標準 2" xfId="54"/>
    <cellStyle name="標準 3" xfId="55"/>
  </cellStyles>
  <dxfs count="5">
    <dxf>
      <fill>
        <patternFill patternType="solid">
          <bgColor rgb="FFDAEEF3"/>
        </patternFill>
      </fill>
    </dxf>
    <dxf>
      <fill>
        <patternFill patternType="solid">
          <bgColor rgb="FFCCFFCC"/>
        </patternFill>
      </fill>
    </dxf>
    <dxf>
      <fill>
        <patternFill patternType="solid">
          <bgColor theme="0"/>
        </patternFill>
      </fill>
    </dxf>
    <dxf>
      <fill>
        <patternFill patternType="solid">
          <bgColor theme="0" tint="-0.249946592608417"/>
        </patternFill>
      </fill>
    </dxf>
    <dxf>
      <fill>
        <patternFill patternType="solid">
          <bgColor rgb="FFFFFF99"/>
        </patternFill>
      </fill>
    </dxf>
  </dxfs>
  <tableStyles count="0" defaultTableStyle="TableStyleMedium2" defaultPivotStyle="PivotStyleLight16"/>
  <colors>
    <mruColors>
      <color rgb="00FFFF99"/>
      <color rgb="00CCFFCC"/>
      <color rgb="00DAEEF3"/>
      <color rgb="00FF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7" Type="http://schemas.openxmlformats.org/officeDocument/2006/relationships/sharedStrings" Target="sharedStrings.xml"/><Relationship Id="rId66" Type="http://schemas.openxmlformats.org/officeDocument/2006/relationships/styles" Target="styles.xml"/><Relationship Id="rId65" Type="http://schemas.openxmlformats.org/officeDocument/2006/relationships/theme" Target="theme/theme1.xml"/><Relationship Id="rId64" Type="http://schemas.openxmlformats.org/officeDocument/2006/relationships/customXml" Target="../customXml/item3.xml"/><Relationship Id="rId63" Type="http://schemas.openxmlformats.org/officeDocument/2006/relationships/customXml" Target="../customXml/item2.xml"/><Relationship Id="rId62" Type="http://schemas.openxmlformats.org/officeDocument/2006/relationships/customXml" Target="../customXml/item1.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fmlaLink="$I$11" noThreeD="1" val="0"/>
</file>

<file path=xl/ctrlProps/ctrlProp4.xml><?xml version="1.0" encoding="utf-8"?>
<formControlPr xmlns="http://schemas.microsoft.com/office/spreadsheetml/2009/9/main" objectType="CheckBox" fmlaLink="$Y$11" noThreeD="1" val="0"/>
</file>

<file path=xl/ctrlProps/ctrlProp5.xml><?xml version="1.0" encoding="utf-8"?>
<formControlPr xmlns="http://schemas.microsoft.com/office/spreadsheetml/2009/9/main" objectType="CheckBox" fmlaLink="$I$11" noThreeD="1" val="0"/>
</file>

<file path=xl/ctrlProps/ctrlProp6.xml><?xml version="1.0" encoding="utf-8"?>
<formControlPr xmlns="http://schemas.microsoft.com/office/spreadsheetml/2009/9/main" objectType="CheckBox" fmlaLink="$Y$11" noThreeD="1" val="0"/>
</file>

<file path=xl/ctrlProps/ctrlProp7.xml><?xml version="1.0" encoding="utf-8"?>
<formControlPr xmlns="http://schemas.microsoft.com/office/spreadsheetml/2009/9/main" objectType="CheckBox" fmlaLink="$I$11" noThreeD="1" val="0"/>
</file>

<file path=xl/ctrlProps/ctrlProp8.xml><?xml version="1.0" encoding="utf-8"?>
<formControlPr xmlns="http://schemas.microsoft.com/office/spreadsheetml/2009/9/main" objectType="CheckBox" fmlaLink="$Y$11" noThreeD="1" val="0"/>
</file>

<file path=xl/ctrlProps/ctrlProp9.xml><?xml version="1.0" encoding="utf-8"?>
<formControlPr xmlns="http://schemas.microsoft.com/office/spreadsheetml/2009/9/main" objectType="CheckBox" fmlaLink="$I$11" noThreeD="1" val="0"/>
</file>

<file path=xl/ctrlProps/ctrlProp10.xml><?xml version="1.0" encoding="utf-8"?>
<formControlPr xmlns="http://schemas.microsoft.com/office/spreadsheetml/2009/9/main" objectType="CheckBox" fmlaLink="$Y$11" noThreeD="1" val="0"/>
</file>

<file path=xl/ctrlProps/ctrlProp11.xml><?xml version="1.0" encoding="utf-8"?>
<formControlPr xmlns="http://schemas.microsoft.com/office/spreadsheetml/2009/9/main" objectType="CheckBox" fmlaLink="$I$11" noThreeD="1" val="0"/>
</file>

<file path=xl/ctrlProps/ctrlProp12.xml><?xml version="1.0" encoding="utf-8"?>
<formControlPr xmlns="http://schemas.microsoft.com/office/spreadsheetml/2009/9/main" objectType="CheckBox" fmlaLink="$Y$11" noThreeD="1" val="0"/>
</file>

<file path=xl/ctrlProps/ctrlProp13.xml><?xml version="1.0" encoding="utf-8"?>
<formControlPr xmlns="http://schemas.microsoft.com/office/spreadsheetml/2009/9/main" objectType="CheckBox" fmlaLink="$I$11" noThreeD="1" val="0"/>
</file>

<file path=xl/ctrlProps/ctrlProp14.xml><?xml version="1.0" encoding="utf-8"?>
<formControlPr xmlns="http://schemas.microsoft.com/office/spreadsheetml/2009/9/main" objectType="CheckBox" fmlaLink="$Y$11" noThreeD="1" val="0"/>
</file>

<file path=xl/ctrlProps/ctrlProp15.xml><?xml version="1.0" encoding="utf-8"?>
<formControlPr xmlns="http://schemas.microsoft.com/office/spreadsheetml/2009/9/main" objectType="CheckBox" fmlaLink="$I$11" noThreeD="1" val="0"/>
</file>

<file path=xl/ctrlProps/ctrlProp16.xml><?xml version="1.0" encoding="utf-8"?>
<formControlPr xmlns="http://schemas.microsoft.com/office/spreadsheetml/2009/9/main" objectType="CheckBox" fmlaLink="$Y$11" noThreeD="1" val="0"/>
</file>

<file path=xl/ctrlProps/ctrlProp17.xml><?xml version="1.0" encoding="utf-8"?>
<formControlPr xmlns="http://schemas.microsoft.com/office/spreadsheetml/2009/9/main" objectType="CheckBox" fmlaLink="$I$11" noThreeD="1" val="0"/>
</file>

<file path=xl/ctrlProps/ctrlProp18.xml><?xml version="1.0" encoding="utf-8"?>
<formControlPr xmlns="http://schemas.microsoft.com/office/spreadsheetml/2009/9/main" objectType="CheckBox" fmlaLink="$Y$11" noThreeD="1" val="0"/>
</file>

<file path=xl/ctrlProps/ctrlProp19.xml><?xml version="1.0" encoding="utf-8"?>
<formControlPr xmlns="http://schemas.microsoft.com/office/spreadsheetml/2009/9/main" objectType="CheckBox" fmlaLink="$I$11" noThreeD="1" val="0"/>
</file>

<file path=xl/ctrlProps/ctrlProp20.xml><?xml version="1.0" encoding="utf-8"?>
<formControlPr xmlns="http://schemas.microsoft.com/office/spreadsheetml/2009/9/main" objectType="CheckBox" fmlaLink="$Y$11" noThreeD="1" val="0"/>
</file>

<file path=xl/ctrlProps/ctrlProp21.xml><?xml version="1.0" encoding="utf-8"?>
<formControlPr xmlns="http://schemas.microsoft.com/office/spreadsheetml/2009/9/main" objectType="CheckBox" fmlaLink="$I$11" noThreeD="1" val="0"/>
</file>

<file path=xl/ctrlProps/ctrlProp22.xml><?xml version="1.0" encoding="utf-8"?>
<formControlPr xmlns="http://schemas.microsoft.com/office/spreadsheetml/2009/9/main" objectType="CheckBox" fmlaLink="$Y$11" noThreeD="1" val="0"/>
</file>

<file path=xl/ctrlProps/ctrlProp23.xml><?xml version="1.0" encoding="utf-8"?>
<formControlPr xmlns="http://schemas.microsoft.com/office/spreadsheetml/2009/9/main" objectType="CheckBox" fmlaLink="$I$11" noThreeD="1" val="0"/>
</file>

<file path=xl/ctrlProps/ctrlProp24.xml><?xml version="1.0" encoding="utf-8"?>
<formControlPr xmlns="http://schemas.microsoft.com/office/spreadsheetml/2009/9/main" objectType="CheckBox" fmlaLink="$Y$11" noThreeD="1" val="0"/>
</file>

<file path=xl/ctrlProps/ctrlProp25.xml><?xml version="1.0" encoding="utf-8"?>
<formControlPr xmlns="http://schemas.microsoft.com/office/spreadsheetml/2009/9/main" objectType="CheckBox" fmlaLink="$I$11" noThreeD="1" val="0"/>
</file>

<file path=xl/ctrlProps/ctrlProp26.xml><?xml version="1.0" encoding="utf-8"?>
<formControlPr xmlns="http://schemas.microsoft.com/office/spreadsheetml/2009/9/main" objectType="CheckBox" fmlaLink="$Y$11" noThreeD="1" val="0"/>
</file>

<file path=xl/ctrlProps/ctrlProp27.xml><?xml version="1.0" encoding="utf-8"?>
<formControlPr xmlns="http://schemas.microsoft.com/office/spreadsheetml/2009/9/main" objectType="CheckBox" fmlaLink="$I$11" noThreeD="1" val="0"/>
</file>

<file path=xl/ctrlProps/ctrlProp28.xml><?xml version="1.0" encoding="utf-8"?>
<formControlPr xmlns="http://schemas.microsoft.com/office/spreadsheetml/2009/9/main" objectType="CheckBox" fmlaLink="$Y$11" noThreeD="1" val="0"/>
</file>

<file path=xl/ctrlProps/ctrlProp29.xml><?xml version="1.0" encoding="utf-8"?>
<formControlPr xmlns="http://schemas.microsoft.com/office/spreadsheetml/2009/9/main" objectType="CheckBox" fmlaLink="$I$11" noThreeD="1" val="0"/>
</file>

<file path=xl/ctrlProps/ctrlProp30.xml><?xml version="1.0" encoding="utf-8"?>
<formControlPr xmlns="http://schemas.microsoft.com/office/spreadsheetml/2009/9/main" objectType="CheckBox" fmlaLink="$Y$11" noThreeD="1" val="0"/>
</file>

<file path=xl/ctrlProps/ctrlProp31.xml><?xml version="1.0" encoding="utf-8"?>
<formControlPr xmlns="http://schemas.microsoft.com/office/spreadsheetml/2009/9/main" objectType="CheckBox" fmlaLink="$I$11" noThreeD="1" val="0"/>
</file>

<file path=xl/ctrlProps/ctrlProp32.xml><?xml version="1.0" encoding="utf-8"?>
<formControlPr xmlns="http://schemas.microsoft.com/office/spreadsheetml/2009/9/main" objectType="CheckBox" fmlaLink="$Y$11" noThreeD="1" val="0"/>
</file>

<file path=xl/ctrlProps/ctrlProp33.xml><?xml version="1.0" encoding="utf-8"?>
<formControlPr xmlns="http://schemas.microsoft.com/office/spreadsheetml/2009/9/main" objectType="CheckBox" fmlaLink="$I$11" noThreeD="1" val="0"/>
</file>

<file path=xl/ctrlProps/ctrlProp34.xml><?xml version="1.0" encoding="utf-8"?>
<formControlPr xmlns="http://schemas.microsoft.com/office/spreadsheetml/2009/9/main" objectType="CheckBox" fmlaLink="$Y$11" noThreeD="1" val="0"/>
</file>

<file path=xl/ctrlProps/ctrlProp35.xml><?xml version="1.0" encoding="utf-8"?>
<formControlPr xmlns="http://schemas.microsoft.com/office/spreadsheetml/2009/9/main" objectType="CheckBox" fmlaLink="$I$11" noThreeD="1" val="0"/>
</file>

<file path=xl/ctrlProps/ctrlProp36.xml><?xml version="1.0" encoding="utf-8"?>
<formControlPr xmlns="http://schemas.microsoft.com/office/spreadsheetml/2009/9/main" objectType="CheckBox" fmlaLink="$Y$11" noThreeD="1" val="0"/>
</file>

<file path=xl/ctrlProps/ctrlProp37.xml><?xml version="1.0" encoding="utf-8"?>
<formControlPr xmlns="http://schemas.microsoft.com/office/spreadsheetml/2009/9/main" objectType="CheckBox" fmlaLink="$I$11" noThreeD="1" val="0"/>
</file>

<file path=xl/ctrlProps/ctrlProp38.xml><?xml version="1.0" encoding="utf-8"?>
<formControlPr xmlns="http://schemas.microsoft.com/office/spreadsheetml/2009/9/main" objectType="CheckBox" fmlaLink="$Y$11" noThreeD="1" val="0"/>
</file>

<file path=xl/ctrlProps/ctrlProp39.xml><?xml version="1.0" encoding="utf-8"?>
<formControlPr xmlns="http://schemas.microsoft.com/office/spreadsheetml/2009/9/main" objectType="CheckBox" fmlaLink="$I$11" noThreeD="1" val="0"/>
</file>

<file path=xl/ctrlProps/ctrlProp40.xml><?xml version="1.0" encoding="utf-8"?>
<formControlPr xmlns="http://schemas.microsoft.com/office/spreadsheetml/2009/9/main" objectType="CheckBox" fmlaLink="$Y$11" noThreeD="1" val="0"/>
</file>

<file path=xl/ctrlProps/ctrlProp41.xml><?xml version="1.0" encoding="utf-8"?>
<formControlPr xmlns="http://schemas.microsoft.com/office/spreadsheetml/2009/9/main" objectType="CheckBox" fmlaLink="$I$11" noThreeD="1" val="0"/>
</file>

<file path=xl/ctrlProps/ctrlProp42.xml><?xml version="1.0" encoding="utf-8"?>
<formControlPr xmlns="http://schemas.microsoft.com/office/spreadsheetml/2009/9/main" objectType="CheckBox" fmlaLink="$Y$11" noThreeD="1" val="0"/>
</file>

<file path=xl/ctrlProps/ctrlProp43.xml><?xml version="1.0" encoding="utf-8"?>
<formControlPr xmlns="http://schemas.microsoft.com/office/spreadsheetml/2009/9/main" objectType="CheckBox" fmlaLink="$I$11" noThreeD="1" val="0"/>
</file>

<file path=xl/ctrlProps/ctrlProp44.xml><?xml version="1.0" encoding="utf-8"?>
<formControlPr xmlns="http://schemas.microsoft.com/office/spreadsheetml/2009/9/main" objectType="CheckBox" fmlaLink="$Y$11" noThreeD="1" val="0"/>
</file>

<file path=xl/ctrlProps/ctrlProp45.xml><?xml version="1.0" encoding="utf-8"?>
<formControlPr xmlns="http://schemas.microsoft.com/office/spreadsheetml/2009/9/main" objectType="CheckBox" fmlaLink="$I$11" noThreeD="1" val="0"/>
</file>

<file path=xl/ctrlProps/ctrlProp46.xml><?xml version="1.0" encoding="utf-8"?>
<formControlPr xmlns="http://schemas.microsoft.com/office/spreadsheetml/2009/9/main" objectType="CheckBox" fmlaLink="$Y$11" noThreeD="1" val="0"/>
</file>

<file path=xl/ctrlProps/ctrlProp47.xml><?xml version="1.0" encoding="utf-8"?>
<formControlPr xmlns="http://schemas.microsoft.com/office/spreadsheetml/2009/9/main" objectType="CheckBox" fmlaLink="$I$11" noThreeD="1" val="0"/>
</file>

<file path=xl/ctrlProps/ctrlProp48.xml><?xml version="1.0" encoding="utf-8"?>
<formControlPr xmlns="http://schemas.microsoft.com/office/spreadsheetml/2009/9/main" objectType="CheckBox" fmlaLink="$Y$11" noThreeD="1" val="0"/>
</file>

<file path=xl/ctrlProps/ctrlProp49.xml><?xml version="1.0" encoding="utf-8"?>
<formControlPr xmlns="http://schemas.microsoft.com/office/spreadsheetml/2009/9/main" objectType="CheckBox" fmlaLink="$I$11" noThreeD="1" val="0"/>
</file>

<file path=xl/ctrlProps/ctrlProp50.xml><?xml version="1.0" encoding="utf-8"?>
<formControlPr xmlns="http://schemas.microsoft.com/office/spreadsheetml/2009/9/main" objectType="CheckBox" fmlaLink="$Y$11" noThreeD="1" val="0"/>
</file>

<file path=xl/ctrlProps/ctrlProp51.xml><?xml version="1.0" encoding="utf-8"?>
<formControlPr xmlns="http://schemas.microsoft.com/office/spreadsheetml/2009/9/main" objectType="CheckBox" fmlaLink="$I$11" noThreeD="1" val="0"/>
</file>

<file path=xl/ctrlProps/ctrlProp52.xml><?xml version="1.0" encoding="utf-8"?>
<formControlPr xmlns="http://schemas.microsoft.com/office/spreadsheetml/2009/9/main" objectType="CheckBox" fmlaLink="$Y$11" noThreeD="1" val="0"/>
</file>

<file path=xl/ctrlProps/ctrlProp53.xml><?xml version="1.0" encoding="utf-8"?>
<formControlPr xmlns="http://schemas.microsoft.com/office/spreadsheetml/2009/9/main" objectType="CheckBox" fmlaLink="$I$11" noThreeD="1" val="0"/>
</file>

<file path=xl/ctrlProps/ctrlProp54.xml><?xml version="1.0" encoding="utf-8"?>
<formControlPr xmlns="http://schemas.microsoft.com/office/spreadsheetml/2009/9/main" objectType="CheckBox" fmlaLink="$Y$11" noThreeD="1" val="0"/>
</file>

<file path=xl/ctrlProps/ctrlProp55.xml><?xml version="1.0" encoding="utf-8"?>
<formControlPr xmlns="http://schemas.microsoft.com/office/spreadsheetml/2009/9/main" objectType="CheckBox" fmlaLink="$I$11" noThreeD="1" val="0"/>
</file>

<file path=xl/ctrlProps/ctrlProp56.xml><?xml version="1.0" encoding="utf-8"?>
<formControlPr xmlns="http://schemas.microsoft.com/office/spreadsheetml/2009/9/main" objectType="CheckBox" fmlaLink="$Y$11" noThreeD="1" val="0"/>
</file>

<file path=xl/ctrlProps/ctrlProp57.xml><?xml version="1.0" encoding="utf-8"?>
<formControlPr xmlns="http://schemas.microsoft.com/office/spreadsheetml/2009/9/main" objectType="CheckBox" fmlaLink="$I$11" noThreeD="1" val="0"/>
</file>

<file path=xl/ctrlProps/ctrlProp58.xml><?xml version="1.0" encoding="utf-8"?>
<formControlPr xmlns="http://schemas.microsoft.com/office/spreadsheetml/2009/9/main" objectType="CheckBox" fmlaLink="$Y$11" noThreeD="1" val="0"/>
</file>

<file path=xl/ctrlProps/ctrlProp59.xml><?xml version="1.0" encoding="utf-8"?>
<formControlPr xmlns="http://schemas.microsoft.com/office/spreadsheetml/2009/9/main" objectType="CheckBox" fmlaLink="$I$11" noThreeD="1" val="0"/>
</file>

<file path=xl/ctrlProps/ctrlProp60.xml><?xml version="1.0" encoding="utf-8"?>
<formControlPr xmlns="http://schemas.microsoft.com/office/spreadsheetml/2009/9/main" objectType="CheckBox" fmlaLink="$Y$11" noThreeD="1" val="0"/>
</file>

<file path=xl/ctrlProps/ctrlProp61.xml><?xml version="1.0" encoding="utf-8"?>
<formControlPr xmlns="http://schemas.microsoft.com/office/spreadsheetml/2009/9/main" objectType="CheckBox" fmlaLink="$I$11" noThreeD="1" val="0"/>
</file>

<file path=xl/ctrlProps/ctrlProp62.xml><?xml version="1.0" encoding="utf-8"?>
<formControlPr xmlns="http://schemas.microsoft.com/office/spreadsheetml/2009/9/main" objectType="CheckBox" fmlaLink="$Y$11" noThreeD="1" val="0"/>
</file>

<file path=xl/ctrlProps/ctrlProp63.xml><?xml version="1.0" encoding="utf-8"?>
<formControlPr xmlns="http://schemas.microsoft.com/office/spreadsheetml/2009/9/main" objectType="CheckBox" fmlaLink="$I$11" noThreeD="1" val="0"/>
</file>

<file path=xl/ctrlProps/ctrlProp64.xml><?xml version="1.0" encoding="utf-8"?>
<formControlPr xmlns="http://schemas.microsoft.com/office/spreadsheetml/2009/9/main" objectType="CheckBox" fmlaLink="$Y$11" noThreeD="1" val="0"/>
</file>

<file path=xl/ctrlProps/ctrlProp65.xml><?xml version="1.0" encoding="utf-8"?>
<formControlPr xmlns="http://schemas.microsoft.com/office/spreadsheetml/2009/9/main" objectType="CheckBox" fmlaLink="$I$11" noThreeD="1" val="0"/>
</file>

<file path=xl/ctrlProps/ctrlProp66.xml><?xml version="1.0" encoding="utf-8"?>
<formControlPr xmlns="http://schemas.microsoft.com/office/spreadsheetml/2009/9/main" objectType="CheckBox" fmlaLink="$Y$11" noThreeD="1" val="0"/>
</file>

<file path=xl/ctrlProps/ctrlProp67.xml><?xml version="1.0" encoding="utf-8"?>
<formControlPr xmlns="http://schemas.microsoft.com/office/spreadsheetml/2009/9/main" objectType="CheckBox" fmlaLink="$I$11" noThreeD="1" val="0"/>
</file>

<file path=xl/ctrlProps/ctrlProp68.xml><?xml version="1.0" encoding="utf-8"?>
<formControlPr xmlns="http://schemas.microsoft.com/office/spreadsheetml/2009/9/main" objectType="CheckBox" fmlaLink="$Y$11" noThreeD="1" val="0"/>
</file>

<file path=xl/ctrlProps/ctrlProp69.xml><?xml version="1.0" encoding="utf-8"?>
<formControlPr xmlns="http://schemas.microsoft.com/office/spreadsheetml/2009/9/main" objectType="CheckBox" fmlaLink="$I$11" noThreeD="1" val="0"/>
</file>

<file path=xl/ctrlProps/ctrlProp70.xml><?xml version="1.0" encoding="utf-8"?>
<formControlPr xmlns="http://schemas.microsoft.com/office/spreadsheetml/2009/9/main" objectType="CheckBox" fmlaLink="$Y$11" noThreeD="1" val="0"/>
</file>

<file path=xl/ctrlProps/ctrlProp71.xml><?xml version="1.0" encoding="utf-8"?>
<formControlPr xmlns="http://schemas.microsoft.com/office/spreadsheetml/2009/9/main" objectType="CheckBox" fmlaLink="$I$11" noThreeD="1" val="0"/>
</file>

<file path=xl/ctrlProps/ctrlProp72.xml><?xml version="1.0" encoding="utf-8"?>
<formControlPr xmlns="http://schemas.microsoft.com/office/spreadsheetml/2009/9/main" objectType="CheckBox" fmlaLink="$Y$11" noThreeD="1" val="0"/>
</file>

<file path=xl/ctrlProps/ctrlProp73.xml><?xml version="1.0" encoding="utf-8"?>
<formControlPr xmlns="http://schemas.microsoft.com/office/spreadsheetml/2009/9/main" objectType="CheckBox" fmlaLink="$I$11" noThreeD="1" val="0"/>
</file>

<file path=xl/ctrlProps/ctrlProp74.xml><?xml version="1.0" encoding="utf-8"?>
<formControlPr xmlns="http://schemas.microsoft.com/office/spreadsheetml/2009/9/main" objectType="CheckBox" fmlaLink="$Y$11" noThreeD="1" val="0"/>
</file>

<file path=xl/ctrlProps/ctrlProp75.xml><?xml version="1.0" encoding="utf-8"?>
<formControlPr xmlns="http://schemas.microsoft.com/office/spreadsheetml/2009/9/main" objectType="CheckBox" fmlaLink="$I$11" noThreeD="1" val="0"/>
</file>

<file path=xl/ctrlProps/ctrlProp76.xml><?xml version="1.0" encoding="utf-8"?>
<formControlPr xmlns="http://schemas.microsoft.com/office/spreadsheetml/2009/9/main" objectType="CheckBox" fmlaLink="$Y$11" noThreeD="1" val="0"/>
</file>

<file path=xl/ctrlProps/ctrlProp77.xml><?xml version="1.0" encoding="utf-8"?>
<formControlPr xmlns="http://schemas.microsoft.com/office/spreadsheetml/2009/9/main" objectType="CheckBox" fmlaLink="$I$11" noThreeD="1" val="0"/>
</file>

<file path=xl/ctrlProps/ctrlProp78.xml><?xml version="1.0" encoding="utf-8"?>
<formControlPr xmlns="http://schemas.microsoft.com/office/spreadsheetml/2009/9/main" objectType="CheckBox" fmlaLink="$Y$11" noThreeD="1" val="0"/>
</file>

<file path=xl/ctrlProps/ctrlProp79.xml><?xml version="1.0" encoding="utf-8"?>
<formControlPr xmlns="http://schemas.microsoft.com/office/spreadsheetml/2009/9/main" objectType="CheckBox" fmlaLink="$I$11" noThreeD="1" val="0"/>
</file>

<file path=xl/ctrlProps/ctrlProp80.xml><?xml version="1.0" encoding="utf-8"?>
<formControlPr xmlns="http://schemas.microsoft.com/office/spreadsheetml/2009/9/main" objectType="CheckBox" fmlaLink="$Y$11" noThreeD="1" val="0"/>
</file>

<file path=xl/ctrlProps/ctrlProp81.xml><?xml version="1.0" encoding="utf-8"?>
<formControlPr xmlns="http://schemas.microsoft.com/office/spreadsheetml/2009/9/main" objectType="CheckBox" fmlaLink="$I$11" noThreeD="1" val="0"/>
</file>

<file path=xl/ctrlProps/ctrlProp82.xml><?xml version="1.0" encoding="utf-8"?>
<formControlPr xmlns="http://schemas.microsoft.com/office/spreadsheetml/2009/9/main" objectType="CheckBox" fmlaLink="$Y$11" noThreeD="1" val="0"/>
</file>

<file path=xl/ctrlProps/ctrlProp83.xml><?xml version="1.0" encoding="utf-8"?>
<formControlPr xmlns="http://schemas.microsoft.com/office/spreadsheetml/2009/9/main" objectType="CheckBox" fmlaLink="$I$11" noThreeD="1" val="0"/>
</file>

<file path=xl/ctrlProps/ctrlProp84.xml><?xml version="1.0" encoding="utf-8"?>
<formControlPr xmlns="http://schemas.microsoft.com/office/spreadsheetml/2009/9/main" objectType="CheckBox" fmlaLink="$Y$11" noThreeD="1" val="0"/>
</file>

<file path=xl/ctrlProps/ctrlProp85.xml><?xml version="1.0" encoding="utf-8"?>
<formControlPr xmlns="http://schemas.microsoft.com/office/spreadsheetml/2009/9/main" objectType="CheckBox" fmlaLink="$I$11" noThreeD="1" val="0"/>
</file>

<file path=xl/ctrlProps/ctrlProp86.xml><?xml version="1.0" encoding="utf-8"?>
<formControlPr xmlns="http://schemas.microsoft.com/office/spreadsheetml/2009/9/main" objectType="CheckBox" fmlaLink="$Y$11" noThreeD="1" val="0"/>
</file>

<file path=xl/ctrlProps/ctrlProp87.xml><?xml version="1.0" encoding="utf-8"?>
<formControlPr xmlns="http://schemas.microsoft.com/office/spreadsheetml/2009/9/main" objectType="CheckBox" fmlaLink="$I$11" noThreeD="1" val="0"/>
</file>

<file path=xl/ctrlProps/ctrlProp88.xml><?xml version="1.0" encoding="utf-8"?>
<formControlPr xmlns="http://schemas.microsoft.com/office/spreadsheetml/2009/9/main" objectType="CheckBox" fmlaLink="$Y$11" noThreeD="1" val="0"/>
</file>

<file path=xl/ctrlProps/ctrlProp89.xml><?xml version="1.0" encoding="utf-8"?>
<formControlPr xmlns="http://schemas.microsoft.com/office/spreadsheetml/2009/9/main" objectType="CheckBox" fmlaLink="$I$11" noThreeD="1" val="0"/>
</file>

<file path=xl/ctrlProps/ctrlProp90.xml><?xml version="1.0" encoding="utf-8"?>
<formControlPr xmlns="http://schemas.microsoft.com/office/spreadsheetml/2009/9/main" objectType="CheckBox" fmlaLink="$Y$11" noThreeD="1" val="0"/>
</file>

<file path=xl/ctrlProps/ctrlProp91.xml><?xml version="1.0" encoding="utf-8"?>
<formControlPr xmlns="http://schemas.microsoft.com/office/spreadsheetml/2009/9/main" objectType="CheckBox" fmlaLink="$I$11" noThreeD="1" val="0"/>
</file>

<file path=xl/ctrlProps/ctrlProp92.xml><?xml version="1.0" encoding="utf-8"?>
<formControlPr xmlns="http://schemas.microsoft.com/office/spreadsheetml/2009/9/main" objectType="CheckBox" fmlaLink="$Y$11" noThreeD="1" val="0"/>
</file>

<file path=xl/ctrlProps/ctrlProp93.xml><?xml version="1.0" encoding="utf-8"?>
<formControlPr xmlns="http://schemas.microsoft.com/office/spreadsheetml/2009/9/main" objectType="CheckBox" fmlaLink="$I$11" noThreeD="1" val="0"/>
</file>

<file path=xl/ctrlProps/ctrlProp94.xml><?xml version="1.0" encoding="utf-8"?>
<formControlPr xmlns="http://schemas.microsoft.com/office/spreadsheetml/2009/9/main" objectType="CheckBox" fmlaLink="$Y$11" noThreeD="1" val="0"/>
</file>

<file path=xl/ctrlProps/ctrlProp95.xml><?xml version="1.0" encoding="utf-8"?>
<formControlPr xmlns="http://schemas.microsoft.com/office/spreadsheetml/2009/9/main" objectType="CheckBox" fmlaLink="$I$11" noThreeD="1" val="0"/>
</file>

<file path=xl/ctrlProps/ctrlProp96.xml><?xml version="1.0" encoding="utf-8"?>
<formControlPr xmlns="http://schemas.microsoft.com/office/spreadsheetml/2009/9/main" objectType="CheckBox" fmlaLink="$Y$11" noThreeD="1" val="0"/>
</file>

<file path=xl/ctrlProps/ctrlProp97.xml><?xml version="1.0" encoding="utf-8"?>
<formControlPr xmlns="http://schemas.microsoft.com/office/spreadsheetml/2009/9/main" objectType="CheckBox" fmlaLink="$I$11" noThreeD="1" val="0"/>
</file>

<file path=xl/ctrlProps/ctrlProp98.xml><?xml version="1.0" encoding="utf-8"?>
<formControlPr xmlns="http://schemas.microsoft.com/office/spreadsheetml/2009/9/main" objectType="CheckBox" fmlaLink="$Y$11" noThreeD="1" val="0"/>
</file>

<file path=xl/ctrlProps/ctrlProp99.xml><?xml version="1.0" encoding="utf-8"?>
<formControlPr xmlns="http://schemas.microsoft.com/office/spreadsheetml/2009/9/main" objectType="CheckBox" fmlaLink="$I$11" noThreeD="1" val="0"/>
</file>

<file path=xl/ctrlProps/ctrlProp100.xml><?xml version="1.0" encoding="utf-8"?>
<formControlPr xmlns="http://schemas.microsoft.com/office/spreadsheetml/2009/9/main" objectType="CheckBox" fmlaLink="$Y$11" noThreeD="1" val="0"/>
</file>

<file path=xl/ctrlProps/ctrlProp101.xml><?xml version="1.0" encoding="utf-8"?>
<formControlPr xmlns="http://schemas.microsoft.com/office/spreadsheetml/2009/9/main" objectType="CheckBox" fmlaLink="$I$11" noThreeD="1" val="0"/>
</file>

<file path=xl/ctrlProps/ctrlProp102.xml><?xml version="1.0" encoding="utf-8"?>
<formControlPr xmlns="http://schemas.microsoft.com/office/spreadsheetml/2009/9/main" objectType="CheckBox" fmlaLink="$Y$11" noThreeD="1" val="0"/>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69980</xdr:colOff>
      <xdr:row>0</xdr:row>
      <xdr:rowOff>85530</xdr:rowOff>
    </xdr:from>
    <xdr:to>
      <xdr:col>14</xdr:col>
      <xdr:colOff>40900</xdr:colOff>
      <xdr:row>3</xdr:row>
      <xdr:rowOff>75264</xdr:rowOff>
    </xdr:to>
    <xdr:sp>
      <xdr:nvSpPr>
        <xdr:cNvPr id="2" name="テキスト ボックス 1"/>
        <xdr:cNvSpPr txBox="1"/>
      </xdr:nvSpPr>
      <xdr:spPr>
        <a:xfrm>
          <a:off x="69850" y="85090"/>
          <a:ext cx="2085975" cy="485140"/>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rPr>
            <a:t>報告書 記入例</a:t>
          </a:r>
          <a:endParaRPr kumimoji="1" lang="en-US" altLang="ja-JP" sz="2400" b="1">
            <a:solidFill>
              <a:srgbClr val="FF0000"/>
            </a:solidFill>
          </a:endParaRPr>
        </a:p>
        <a:p>
          <a:endParaRPr kumimoji="1" lang="ja-JP" altLang="en-US" sz="2400" b="1">
            <a:solidFill>
              <a:srgbClr val="FF0000"/>
            </a:solidFill>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47345" y="670560"/>
          <a:ext cx="5244465" cy="13834110"/>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36930" y="15053945"/>
          <a:ext cx="4211320"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14</xdr:row>
          <xdr:rowOff>0</xdr:rowOff>
        </xdr:from>
        <xdr:to>
          <xdr:col>9</xdr:col>
          <xdr:colOff>28575</xdr:colOff>
          <xdr:row>21</xdr:row>
          <xdr:rowOff>28575</xdr:rowOff>
        </xdr:to>
        <xdr:sp>
          <xdr:nvSpPr>
            <xdr:cNvPr id="35841" name="Check Box 1" hidden="1">
              <a:extLst>
                <a:ext uri="{63B3BB69-23CF-44E3-9099-C40C66FF867C}">
                  <a14:compatExt spid="_x0000_s35841"/>
                </a:ext>
              </a:extLst>
            </xdr:cNvPr>
            <xdr:cNvSpPr/>
          </xdr:nvSpPr>
          <xdr:spPr>
            <a:xfrm>
              <a:off x="1205865" y="2282825"/>
              <a:ext cx="194310" cy="25717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14</xdr:row>
          <xdr:rowOff>0</xdr:rowOff>
        </xdr:from>
        <xdr:to>
          <xdr:col>25</xdr:col>
          <xdr:colOff>47625</xdr:colOff>
          <xdr:row>21</xdr:row>
          <xdr:rowOff>28575</xdr:rowOff>
        </xdr:to>
        <xdr:sp>
          <xdr:nvSpPr>
            <xdr:cNvPr id="35842" name="Check Box 2" hidden="1">
              <a:extLst>
                <a:ext uri="{63B3BB69-23CF-44E3-9099-C40C66FF867C}">
                  <a14:compatExt spid="_x0000_s35842"/>
                </a:ext>
              </a:extLst>
            </xdr:cNvPr>
            <xdr:cNvSpPr/>
          </xdr:nvSpPr>
          <xdr:spPr>
            <a:xfrm>
              <a:off x="3771900" y="2282825"/>
              <a:ext cx="196215" cy="25717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oneCellAnchor>
    <xdr:from>
      <xdr:col>7</xdr:col>
      <xdr:colOff>106680</xdr:colOff>
      <xdr:row>13</xdr:row>
      <xdr:rowOff>243840</xdr:rowOff>
    </xdr:from>
    <xdr:ext cx="325730" cy="275717"/>
    <xdr:sp>
      <xdr:nvSpPr>
        <xdr:cNvPr id="2" name="テキスト ボックス 1"/>
        <xdr:cNvSpPr txBox="1"/>
      </xdr:nvSpPr>
      <xdr:spPr>
        <a:xfrm>
          <a:off x="1146810" y="2269490"/>
          <a:ext cx="325120"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endParaRPr kumimoji="1" lang="ja-JP" altLang="en-US" sz="1100">
            <a:solidFill>
              <a:srgbClr val="FF0000"/>
            </a:solidFill>
          </a:endParaRPr>
        </a:p>
      </xdr:txBody>
    </xdr:sp>
    <xdr:clientData/>
  </xdr:oneCellAnchor>
  <xdr:oneCellAnchor>
    <xdr:from>
      <xdr:col>23</xdr:col>
      <xdr:colOff>91440</xdr:colOff>
      <xdr:row>13</xdr:row>
      <xdr:rowOff>243840</xdr:rowOff>
    </xdr:from>
    <xdr:ext cx="325730" cy="275717"/>
    <xdr:sp>
      <xdr:nvSpPr>
        <xdr:cNvPr id="3" name="テキスト ボックス 2"/>
        <xdr:cNvSpPr txBox="1"/>
      </xdr:nvSpPr>
      <xdr:spPr>
        <a:xfrm>
          <a:off x="3714750" y="2269490"/>
          <a:ext cx="325120"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endParaRPr kumimoji="1" lang="ja-JP" altLang="en-US" sz="1100">
            <a:solidFill>
              <a:srgbClr val="FF0000"/>
            </a:solidFill>
          </a:endParaRPr>
        </a:p>
      </xdr:txBody>
    </xdr:sp>
    <xdr:clientData/>
  </xdr:oneCellAnchor>
  <xdr:twoCellAnchor>
    <xdr:from>
      <xdr:col>0</xdr:col>
      <xdr:colOff>68580</xdr:colOff>
      <xdr:row>0</xdr:row>
      <xdr:rowOff>83820</xdr:rowOff>
    </xdr:from>
    <xdr:to>
      <xdr:col>12</xdr:col>
      <xdr:colOff>99060</xdr:colOff>
      <xdr:row>3</xdr:row>
      <xdr:rowOff>83820</xdr:rowOff>
    </xdr:to>
    <xdr:sp>
      <xdr:nvSpPr>
        <xdr:cNvPr id="4" name="テキスト ボックス 3"/>
        <xdr:cNvSpPr txBox="1"/>
      </xdr:nvSpPr>
      <xdr:spPr>
        <a:xfrm>
          <a:off x="68580" y="83820"/>
          <a:ext cx="1899285" cy="495300"/>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rPr>
            <a:t>個票 記入例</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22</xdr:col>
      <xdr:colOff>57150</xdr:colOff>
      <xdr:row>25</xdr:row>
      <xdr:rowOff>200025</xdr:rowOff>
    </xdr:from>
    <xdr:to>
      <xdr:col>29</xdr:col>
      <xdr:colOff>85725</xdr:colOff>
      <xdr:row>32</xdr:row>
      <xdr:rowOff>152400</xdr:rowOff>
    </xdr:to>
    <xdr:sp>
      <xdr:nvSpPr>
        <xdr:cNvPr id="5" name="楕円 4"/>
        <xdr:cNvSpPr/>
      </xdr:nvSpPr>
      <xdr:spPr>
        <a:xfrm>
          <a:off x="3531870" y="3206750"/>
          <a:ext cx="1234440" cy="10255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52705</xdr:colOff>
      <xdr:row>23</xdr:row>
      <xdr:rowOff>6350</xdr:rowOff>
    </xdr:from>
    <xdr:to>
      <xdr:col>48</xdr:col>
      <xdr:colOff>139700</xdr:colOff>
      <xdr:row>27</xdr:row>
      <xdr:rowOff>45720</xdr:rowOff>
    </xdr:to>
    <xdr:cxnSp>
      <xdr:nvCxnSpPr>
        <xdr:cNvPr id="9" name="直線矢印コネクタ 8"/>
        <xdr:cNvCxnSpPr>
          <a:endCxn id="5" idx="7"/>
        </xdr:cNvCxnSpPr>
      </xdr:nvCxnSpPr>
      <xdr:spPr>
        <a:xfrm flipH="1">
          <a:off x="4584700" y="2746375"/>
          <a:ext cx="2044700" cy="61087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95250</xdr:colOff>
      <xdr:row>50</xdr:row>
      <xdr:rowOff>38100</xdr:rowOff>
    </xdr:from>
    <xdr:to>
      <xdr:col>29</xdr:col>
      <xdr:colOff>123825</xdr:colOff>
      <xdr:row>55</xdr:row>
      <xdr:rowOff>123825</xdr:rowOff>
    </xdr:to>
    <xdr:sp>
      <xdr:nvSpPr>
        <xdr:cNvPr id="10" name="楕円 9"/>
        <xdr:cNvSpPr/>
      </xdr:nvSpPr>
      <xdr:spPr>
        <a:xfrm>
          <a:off x="3569970" y="7496175"/>
          <a:ext cx="1234440" cy="10382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90805</xdr:colOff>
      <xdr:row>24</xdr:row>
      <xdr:rowOff>19050</xdr:rowOff>
    </xdr:from>
    <xdr:to>
      <xdr:col>49</xdr:col>
      <xdr:colOff>114300</xdr:colOff>
      <xdr:row>50</xdr:row>
      <xdr:rowOff>189865</xdr:rowOff>
    </xdr:to>
    <xdr:cxnSp>
      <xdr:nvCxnSpPr>
        <xdr:cNvPr id="11" name="直線矢印コネクタ 10"/>
        <xdr:cNvCxnSpPr>
          <a:endCxn id="10" idx="7"/>
        </xdr:cNvCxnSpPr>
      </xdr:nvCxnSpPr>
      <xdr:spPr>
        <a:xfrm flipH="1">
          <a:off x="4622800" y="2797175"/>
          <a:ext cx="2129790" cy="485076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38913" name="Check Box 1" hidden="1">
              <a:extLst>
                <a:ext uri="{63B3BB69-23CF-44E3-9099-C40C66FF867C}">
                  <a14:compatExt spid="_x0000_s38913"/>
                </a:ext>
              </a:extLst>
            </xdr:cNvPr>
            <xdr:cNvSpPr/>
          </xdr:nvSpPr>
          <xdr:spPr>
            <a:xfrm>
              <a:off x="1183005" y="1622425"/>
              <a:ext cx="175260" cy="23812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38914" name="Check Box 2" hidden="1">
              <a:extLst>
                <a:ext uri="{63B3BB69-23CF-44E3-9099-C40C66FF867C}">
                  <a14:compatExt spid="_x0000_s38914"/>
                </a:ext>
              </a:extLst>
            </xdr:cNvPr>
            <xdr:cNvSpPr/>
          </xdr:nvSpPr>
          <xdr:spPr>
            <a:xfrm>
              <a:off x="3747135" y="1631950"/>
              <a:ext cx="173355" cy="22860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4561" name="Check Box 1" hidden="1">
              <a:extLst>
                <a:ext uri="{63B3BB69-23CF-44E3-9099-C40C66FF867C}">
                  <a14:compatExt spid="_x0000_s19456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4562" name="Check Box 2" hidden="1">
              <a:extLst>
                <a:ext uri="{63B3BB69-23CF-44E3-9099-C40C66FF867C}">
                  <a14:compatExt spid="_x0000_s19456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5585" name="Check Box 1" hidden="1">
              <a:extLst>
                <a:ext uri="{63B3BB69-23CF-44E3-9099-C40C66FF867C}">
                  <a14:compatExt spid="_x0000_s19558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5586" name="Check Box 2" hidden="1">
              <a:extLst>
                <a:ext uri="{63B3BB69-23CF-44E3-9099-C40C66FF867C}">
                  <a14:compatExt spid="_x0000_s19558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6609" name="Check Box 1" hidden="1">
              <a:extLst>
                <a:ext uri="{63B3BB69-23CF-44E3-9099-C40C66FF867C}">
                  <a14:compatExt spid="_x0000_s19660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6610" name="Check Box 2" hidden="1">
              <a:extLst>
                <a:ext uri="{63B3BB69-23CF-44E3-9099-C40C66FF867C}">
                  <a14:compatExt spid="_x0000_s19661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7633" name="Check Box 1" hidden="1">
              <a:extLst>
                <a:ext uri="{63B3BB69-23CF-44E3-9099-C40C66FF867C}">
                  <a14:compatExt spid="_x0000_s19763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7634" name="Check Box 2" hidden="1">
              <a:extLst>
                <a:ext uri="{63B3BB69-23CF-44E3-9099-C40C66FF867C}">
                  <a14:compatExt spid="_x0000_s19763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8657" name="Check Box 1" hidden="1">
              <a:extLst>
                <a:ext uri="{63B3BB69-23CF-44E3-9099-C40C66FF867C}">
                  <a14:compatExt spid="_x0000_s19865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8658" name="Check Box 2" hidden="1">
              <a:extLst>
                <a:ext uri="{63B3BB69-23CF-44E3-9099-C40C66FF867C}">
                  <a14:compatExt spid="_x0000_s19865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9681" name="Check Box 1" hidden="1">
              <a:extLst>
                <a:ext uri="{63B3BB69-23CF-44E3-9099-C40C66FF867C}">
                  <a14:compatExt spid="_x0000_s19968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9682" name="Check Box 2" hidden="1">
              <a:extLst>
                <a:ext uri="{63B3BB69-23CF-44E3-9099-C40C66FF867C}">
                  <a14:compatExt spid="_x0000_s19968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0705" name="Check Box 1" hidden="1">
              <a:extLst>
                <a:ext uri="{63B3BB69-23CF-44E3-9099-C40C66FF867C}">
                  <a14:compatExt spid="_x0000_s20070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0706" name="Check Box 2" hidden="1">
              <a:extLst>
                <a:ext uri="{63B3BB69-23CF-44E3-9099-C40C66FF867C}">
                  <a14:compatExt spid="_x0000_s20070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1729" name="Check Box 1" hidden="1">
              <a:extLst>
                <a:ext uri="{63B3BB69-23CF-44E3-9099-C40C66FF867C}">
                  <a14:compatExt spid="_x0000_s20172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1730" name="Check Box 2" hidden="1">
              <a:extLst>
                <a:ext uri="{63B3BB69-23CF-44E3-9099-C40C66FF867C}">
                  <a14:compatExt spid="_x0000_s20173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2753" name="Check Box 1" hidden="1">
              <a:extLst>
                <a:ext uri="{63B3BB69-23CF-44E3-9099-C40C66FF867C}">
                  <a14:compatExt spid="_x0000_s20275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2754" name="Check Box 2" hidden="1">
              <a:extLst>
                <a:ext uri="{63B3BB69-23CF-44E3-9099-C40C66FF867C}">
                  <a14:compatExt spid="_x0000_s20275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3777" name="Check Box 1" hidden="1">
              <a:extLst>
                <a:ext uri="{63B3BB69-23CF-44E3-9099-C40C66FF867C}">
                  <a14:compatExt spid="_x0000_s20377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3778" name="Check Box 2" hidden="1">
              <a:extLst>
                <a:ext uri="{63B3BB69-23CF-44E3-9099-C40C66FF867C}">
                  <a14:compatExt spid="_x0000_s20377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4801" name="Check Box 1" hidden="1">
              <a:extLst>
                <a:ext uri="{63B3BB69-23CF-44E3-9099-C40C66FF867C}">
                  <a14:compatExt spid="_x0000_s20480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4802" name="Check Box 2" hidden="1">
              <a:extLst>
                <a:ext uri="{63B3BB69-23CF-44E3-9099-C40C66FF867C}">
                  <a14:compatExt spid="_x0000_s20480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5825" name="Check Box 1" hidden="1">
              <a:extLst>
                <a:ext uri="{63B3BB69-23CF-44E3-9099-C40C66FF867C}">
                  <a14:compatExt spid="_x0000_s20582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5826" name="Check Box 2" hidden="1">
              <a:extLst>
                <a:ext uri="{63B3BB69-23CF-44E3-9099-C40C66FF867C}">
                  <a14:compatExt spid="_x0000_s20582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6849" name="Check Box 1" hidden="1">
              <a:extLst>
                <a:ext uri="{63B3BB69-23CF-44E3-9099-C40C66FF867C}">
                  <a14:compatExt spid="_x0000_s20684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6850" name="Check Box 2" hidden="1">
              <a:extLst>
                <a:ext uri="{63B3BB69-23CF-44E3-9099-C40C66FF867C}">
                  <a14:compatExt spid="_x0000_s20685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7873" name="Check Box 1" hidden="1">
              <a:extLst>
                <a:ext uri="{63B3BB69-23CF-44E3-9099-C40C66FF867C}">
                  <a14:compatExt spid="_x0000_s20787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7874" name="Check Box 2" hidden="1">
              <a:extLst>
                <a:ext uri="{63B3BB69-23CF-44E3-9099-C40C66FF867C}">
                  <a14:compatExt spid="_x0000_s20787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8897" name="Check Box 1" hidden="1">
              <a:extLst>
                <a:ext uri="{63B3BB69-23CF-44E3-9099-C40C66FF867C}">
                  <a14:compatExt spid="_x0000_s20889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8898" name="Check Box 2" hidden="1">
              <a:extLst>
                <a:ext uri="{63B3BB69-23CF-44E3-9099-C40C66FF867C}">
                  <a14:compatExt spid="_x0000_s20889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9921" name="Check Box 1" hidden="1">
              <a:extLst>
                <a:ext uri="{63B3BB69-23CF-44E3-9099-C40C66FF867C}">
                  <a14:compatExt spid="_x0000_s20992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9922" name="Check Box 2" hidden="1">
              <a:extLst>
                <a:ext uri="{63B3BB69-23CF-44E3-9099-C40C66FF867C}">
                  <a14:compatExt spid="_x0000_s20992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0945" name="Check Box 1" hidden="1">
              <a:extLst>
                <a:ext uri="{63B3BB69-23CF-44E3-9099-C40C66FF867C}">
                  <a14:compatExt spid="_x0000_s21094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0946" name="Check Box 2" hidden="1">
              <a:extLst>
                <a:ext uri="{63B3BB69-23CF-44E3-9099-C40C66FF867C}">
                  <a14:compatExt spid="_x0000_s21094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1969" name="Check Box 1" hidden="1">
              <a:extLst>
                <a:ext uri="{63B3BB69-23CF-44E3-9099-C40C66FF867C}">
                  <a14:compatExt spid="_x0000_s21196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1970" name="Check Box 2" hidden="1">
              <a:extLst>
                <a:ext uri="{63B3BB69-23CF-44E3-9099-C40C66FF867C}">
                  <a14:compatExt spid="_x0000_s21197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2993" name="Check Box 1" hidden="1">
              <a:extLst>
                <a:ext uri="{63B3BB69-23CF-44E3-9099-C40C66FF867C}">
                  <a14:compatExt spid="_x0000_s21299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2994" name="Check Box 2" hidden="1">
              <a:extLst>
                <a:ext uri="{63B3BB69-23CF-44E3-9099-C40C66FF867C}">
                  <a14:compatExt spid="_x0000_s21299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4017" name="Check Box 1" hidden="1">
              <a:extLst>
                <a:ext uri="{63B3BB69-23CF-44E3-9099-C40C66FF867C}">
                  <a14:compatExt spid="_x0000_s21401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4018" name="Check Box 2" hidden="1">
              <a:extLst>
                <a:ext uri="{63B3BB69-23CF-44E3-9099-C40C66FF867C}">
                  <a14:compatExt spid="_x0000_s21401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5041" name="Check Box 1" hidden="1">
              <a:extLst>
                <a:ext uri="{63B3BB69-23CF-44E3-9099-C40C66FF867C}">
                  <a14:compatExt spid="_x0000_s21504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5042" name="Check Box 2" hidden="1">
              <a:extLst>
                <a:ext uri="{63B3BB69-23CF-44E3-9099-C40C66FF867C}">
                  <a14:compatExt spid="_x0000_s21504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6065" name="Check Box 1" hidden="1">
              <a:extLst>
                <a:ext uri="{63B3BB69-23CF-44E3-9099-C40C66FF867C}">
                  <a14:compatExt spid="_x0000_s21606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6066" name="Check Box 2" hidden="1">
              <a:extLst>
                <a:ext uri="{63B3BB69-23CF-44E3-9099-C40C66FF867C}">
                  <a14:compatExt spid="_x0000_s21606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7089" name="Check Box 1" hidden="1">
              <a:extLst>
                <a:ext uri="{63B3BB69-23CF-44E3-9099-C40C66FF867C}">
                  <a14:compatExt spid="_x0000_s21708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7090" name="Check Box 2" hidden="1">
              <a:extLst>
                <a:ext uri="{63B3BB69-23CF-44E3-9099-C40C66FF867C}">
                  <a14:compatExt spid="_x0000_s21709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8113" name="Check Box 1" hidden="1">
              <a:extLst>
                <a:ext uri="{63B3BB69-23CF-44E3-9099-C40C66FF867C}">
                  <a14:compatExt spid="_x0000_s21811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8114" name="Check Box 2" hidden="1">
              <a:extLst>
                <a:ext uri="{63B3BB69-23CF-44E3-9099-C40C66FF867C}">
                  <a14:compatExt spid="_x0000_s21811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9137" name="Check Box 1" hidden="1">
              <a:extLst>
                <a:ext uri="{63B3BB69-23CF-44E3-9099-C40C66FF867C}">
                  <a14:compatExt spid="_x0000_s21913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9138" name="Check Box 2" hidden="1">
              <a:extLst>
                <a:ext uri="{63B3BB69-23CF-44E3-9099-C40C66FF867C}">
                  <a14:compatExt spid="_x0000_s21913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0161" name="Check Box 1" hidden="1">
              <a:extLst>
                <a:ext uri="{63B3BB69-23CF-44E3-9099-C40C66FF867C}">
                  <a14:compatExt spid="_x0000_s22016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0162" name="Check Box 2" hidden="1">
              <a:extLst>
                <a:ext uri="{63B3BB69-23CF-44E3-9099-C40C66FF867C}">
                  <a14:compatExt spid="_x0000_s22016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1185" name="Check Box 1" hidden="1">
              <a:extLst>
                <a:ext uri="{63B3BB69-23CF-44E3-9099-C40C66FF867C}">
                  <a14:compatExt spid="_x0000_s22118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1186" name="Check Box 2" hidden="1">
              <a:extLst>
                <a:ext uri="{63B3BB69-23CF-44E3-9099-C40C66FF867C}">
                  <a14:compatExt spid="_x0000_s22118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2209" name="Check Box 1" hidden="1">
              <a:extLst>
                <a:ext uri="{63B3BB69-23CF-44E3-9099-C40C66FF867C}">
                  <a14:compatExt spid="_x0000_s22220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2210" name="Check Box 2" hidden="1">
              <a:extLst>
                <a:ext uri="{63B3BB69-23CF-44E3-9099-C40C66FF867C}">
                  <a14:compatExt spid="_x0000_s22221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3233" name="Check Box 1" hidden="1">
              <a:extLst>
                <a:ext uri="{63B3BB69-23CF-44E3-9099-C40C66FF867C}">
                  <a14:compatExt spid="_x0000_s22323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3234" name="Check Box 2" hidden="1">
              <a:extLst>
                <a:ext uri="{63B3BB69-23CF-44E3-9099-C40C66FF867C}">
                  <a14:compatExt spid="_x0000_s22323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4257" name="Check Box 1" hidden="1">
              <a:extLst>
                <a:ext uri="{63B3BB69-23CF-44E3-9099-C40C66FF867C}">
                  <a14:compatExt spid="_x0000_s22425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4258" name="Check Box 2" hidden="1">
              <a:extLst>
                <a:ext uri="{63B3BB69-23CF-44E3-9099-C40C66FF867C}">
                  <a14:compatExt spid="_x0000_s22425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5281" name="Check Box 1" hidden="1">
              <a:extLst>
                <a:ext uri="{63B3BB69-23CF-44E3-9099-C40C66FF867C}">
                  <a14:compatExt spid="_x0000_s22528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5282" name="Check Box 2" hidden="1">
              <a:extLst>
                <a:ext uri="{63B3BB69-23CF-44E3-9099-C40C66FF867C}">
                  <a14:compatExt spid="_x0000_s22528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6305" name="Check Box 1" hidden="1">
              <a:extLst>
                <a:ext uri="{63B3BB69-23CF-44E3-9099-C40C66FF867C}">
                  <a14:compatExt spid="_x0000_s22630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6306" name="Check Box 2" hidden="1">
              <a:extLst>
                <a:ext uri="{63B3BB69-23CF-44E3-9099-C40C66FF867C}">
                  <a14:compatExt spid="_x0000_s22630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7329" name="Check Box 1" hidden="1">
              <a:extLst>
                <a:ext uri="{63B3BB69-23CF-44E3-9099-C40C66FF867C}">
                  <a14:compatExt spid="_x0000_s22732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7330" name="Check Box 2" hidden="1">
              <a:extLst>
                <a:ext uri="{63B3BB69-23CF-44E3-9099-C40C66FF867C}">
                  <a14:compatExt spid="_x0000_s22733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8353" name="Check Box 1" hidden="1">
              <a:extLst>
                <a:ext uri="{63B3BB69-23CF-44E3-9099-C40C66FF867C}">
                  <a14:compatExt spid="_x0000_s22835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8354" name="Check Box 2" hidden="1">
              <a:extLst>
                <a:ext uri="{63B3BB69-23CF-44E3-9099-C40C66FF867C}">
                  <a14:compatExt spid="_x0000_s22835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9377" name="Check Box 1" hidden="1">
              <a:extLst>
                <a:ext uri="{63B3BB69-23CF-44E3-9099-C40C66FF867C}">
                  <a14:compatExt spid="_x0000_s22937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9378" name="Check Box 2" hidden="1">
              <a:extLst>
                <a:ext uri="{63B3BB69-23CF-44E3-9099-C40C66FF867C}">
                  <a14:compatExt spid="_x0000_s22937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0401" name="Check Box 1" hidden="1">
              <a:extLst>
                <a:ext uri="{63B3BB69-23CF-44E3-9099-C40C66FF867C}">
                  <a14:compatExt spid="_x0000_s23040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0402" name="Check Box 2" hidden="1">
              <a:extLst>
                <a:ext uri="{63B3BB69-23CF-44E3-9099-C40C66FF867C}">
                  <a14:compatExt spid="_x0000_s23040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1425" name="Check Box 1" hidden="1">
              <a:extLst>
                <a:ext uri="{63B3BB69-23CF-44E3-9099-C40C66FF867C}">
                  <a14:compatExt spid="_x0000_s23142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1426" name="Check Box 2" hidden="1">
              <a:extLst>
                <a:ext uri="{63B3BB69-23CF-44E3-9099-C40C66FF867C}">
                  <a14:compatExt spid="_x0000_s23142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2449" name="Check Box 1" hidden="1">
              <a:extLst>
                <a:ext uri="{63B3BB69-23CF-44E3-9099-C40C66FF867C}">
                  <a14:compatExt spid="_x0000_s23244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2450" name="Check Box 2" hidden="1">
              <a:extLst>
                <a:ext uri="{63B3BB69-23CF-44E3-9099-C40C66FF867C}">
                  <a14:compatExt spid="_x0000_s23245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3473" name="Check Box 1" hidden="1">
              <a:extLst>
                <a:ext uri="{63B3BB69-23CF-44E3-9099-C40C66FF867C}">
                  <a14:compatExt spid="_x0000_s23347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3474" name="Check Box 2" hidden="1">
              <a:extLst>
                <a:ext uri="{63B3BB69-23CF-44E3-9099-C40C66FF867C}">
                  <a14:compatExt spid="_x0000_s23347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4497" name="Check Box 1" hidden="1">
              <a:extLst>
                <a:ext uri="{63B3BB69-23CF-44E3-9099-C40C66FF867C}">
                  <a14:compatExt spid="_x0000_s23449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4498" name="Check Box 2" hidden="1">
              <a:extLst>
                <a:ext uri="{63B3BB69-23CF-44E3-9099-C40C66FF867C}">
                  <a14:compatExt spid="_x0000_s23449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5521" name="Check Box 1" hidden="1">
              <a:extLst>
                <a:ext uri="{63B3BB69-23CF-44E3-9099-C40C66FF867C}">
                  <a14:compatExt spid="_x0000_s23552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5522" name="Check Box 2" hidden="1">
              <a:extLst>
                <a:ext uri="{63B3BB69-23CF-44E3-9099-C40C66FF867C}">
                  <a14:compatExt spid="_x0000_s23552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6545" name="Check Box 1" hidden="1">
              <a:extLst>
                <a:ext uri="{63B3BB69-23CF-44E3-9099-C40C66FF867C}">
                  <a14:compatExt spid="_x0000_s23654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6546" name="Check Box 2" hidden="1">
              <a:extLst>
                <a:ext uri="{63B3BB69-23CF-44E3-9099-C40C66FF867C}">
                  <a14:compatExt spid="_x0000_s23654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7569" name="Check Box 1" hidden="1">
              <a:extLst>
                <a:ext uri="{63B3BB69-23CF-44E3-9099-C40C66FF867C}">
                  <a14:compatExt spid="_x0000_s23756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7570" name="Check Box 2" hidden="1">
              <a:extLst>
                <a:ext uri="{63B3BB69-23CF-44E3-9099-C40C66FF867C}">
                  <a14:compatExt spid="_x0000_s23757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8593" name="Check Box 1" hidden="1">
              <a:extLst>
                <a:ext uri="{63B3BB69-23CF-44E3-9099-C40C66FF867C}">
                  <a14:compatExt spid="_x0000_s23859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8594" name="Check Box 2" hidden="1">
              <a:extLst>
                <a:ext uri="{63B3BB69-23CF-44E3-9099-C40C66FF867C}">
                  <a14:compatExt spid="_x0000_s23859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9617" name="Check Box 1" hidden="1">
              <a:extLst>
                <a:ext uri="{63B3BB69-23CF-44E3-9099-C40C66FF867C}">
                  <a14:compatExt spid="_x0000_s23961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9618" name="Check Box 2" hidden="1">
              <a:extLst>
                <a:ext uri="{63B3BB69-23CF-44E3-9099-C40C66FF867C}">
                  <a14:compatExt spid="_x0000_s23961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0641" name="Check Box 1" hidden="1">
              <a:extLst>
                <a:ext uri="{63B3BB69-23CF-44E3-9099-C40C66FF867C}">
                  <a14:compatExt spid="_x0000_s24064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0642" name="Check Box 2" hidden="1">
              <a:extLst>
                <a:ext uri="{63B3BB69-23CF-44E3-9099-C40C66FF867C}">
                  <a14:compatExt spid="_x0000_s24064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1665" name="Check Box 1" hidden="1">
              <a:extLst>
                <a:ext uri="{63B3BB69-23CF-44E3-9099-C40C66FF867C}">
                  <a14:compatExt spid="_x0000_s24166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1666" name="Check Box 2" hidden="1">
              <a:extLst>
                <a:ext uri="{63B3BB69-23CF-44E3-9099-C40C66FF867C}">
                  <a14:compatExt spid="_x0000_s24166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2689" name="Check Box 1" hidden="1">
              <a:extLst>
                <a:ext uri="{63B3BB69-23CF-44E3-9099-C40C66FF867C}">
                  <a14:compatExt spid="_x0000_s24268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2690" name="Check Box 2" hidden="1">
              <a:extLst>
                <a:ext uri="{63B3BB69-23CF-44E3-9099-C40C66FF867C}">
                  <a14:compatExt spid="_x0000_s24269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3713" name="Check Box 1" hidden="1">
              <a:extLst>
                <a:ext uri="{63B3BB69-23CF-44E3-9099-C40C66FF867C}">
                  <a14:compatExt spid="_x0000_s24371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3714" name="Check Box 2" hidden="1">
              <a:extLst>
                <a:ext uri="{63B3BB69-23CF-44E3-9099-C40C66FF867C}">
                  <a14:compatExt spid="_x0000_s24371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5.xml.rels><?xml version="1.0" encoding="UTF-8" standalone="yes"?>
<Relationships xmlns="http://schemas.openxmlformats.org/package/2006/relationships"><Relationship Id="rId2" Type="http://schemas.openxmlformats.org/officeDocument/2006/relationships/hyperlink" Target="mailto:ngt123@abc.niigata.com" TargetMode="Externa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4" Type="http://schemas.openxmlformats.org/officeDocument/2006/relationships/ctrlProp" Target="../ctrlProps/ctrlProp4.xml"/><Relationship Id="rId3" Type="http://schemas.openxmlformats.org/officeDocument/2006/relationships/ctrlProp" Target="../ctrlProps/ctrlProp3.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4" Type="http://schemas.openxmlformats.org/officeDocument/2006/relationships/ctrlProp" Target="../ctrlProps/ctrlProp6.xml"/><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4" Type="http://schemas.openxmlformats.org/officeDocument/2006/relationships/ctrlProp" Target="../ctrlProps/ctrlProp8.xml"/><Relationship Id="rId3" Type="http://schemas.openxmlformats.org/officeDocument/2006/relationships/ctrlProp" Target="../ctrlProps/ctrlProp7.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4" Type="http://schemas.openxmlformats.org/officeDocument/2006/relationships/ctrlProp" Target="../ctrlProps/ctrlProp10.xml"/><Relationship Id="rId3" Type="http://schemas.openxmlformats.org/officeDocument/2006/relationships/ctrlProp" Target="../ctrlProps/ctrlProp9.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4" Type="http://schemas.openxmlformats.org/officeDocument/2006/relationships/ctrlProp" Target="../ctrlProps/ctrlProp12.xml"/><Relationship Id="rId3" Type="http://schemas.openxmlformats.org/officeDocument/2006/relationships/ctrlProp" Target="../ctrlProps/ctrlProp11.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4" Type="http://schemas.openxmlformats.org/officeDocument/2006/relationships/ctrlProp" Target="../ctrlProps/ctrlProp14.xml"/><Relationship Id="rId3" Type="http://schemas.openxmlformats.org/officeDocument/2006/relationships/ctrlProp" Target="../ctrlProps/ctrlProp13.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18.xml.rels><?xml version="1.0" encoding="UTF-8" standalone="yes"?>
<Relationships xmlns="http://schemas.openxmlformats.org/package/2006/relationships"><Relationship Id="rId4" Type="http://schemas.openxmlformats.org/officeDocument/2006/relationships/ctrlProp" Target="../ctrlProps/ctrlProp16.xml"/><Relationship Id="rId3" Type="http://schemas.openxmlformats.org/officeDocument/2006/relationships/ctrlProp" Target="../ctrlProps/ctrlProp15.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4" Type="http://schemas.openxmlformats.org/officeDocument/2006/relationships/ctrlProp" Target="../ctrlProps/ctrlProp18.xml"/><Relationship Id="rId3" Type="http://schemas.openxmlformats.org/officeDocument/2006/relationships/ctrlProp" Target="../ctrlProps/ctrlProp17.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4" Type="http://schemas.openxmlformats.org/officeDocument/2006/relationships/ctrlProp" Target="../ctrlProps/ctrlProp20.xml"/><Relationship Id="rId3" Type="http://schemas.openxmlformats.org/officeDocument/2006/relationships/ctrlProp" Target="../ctrlProps/ctrlProp19.xml"/><Relationship Id="rId2" Type="http://schemas.openxmlformats.org/officeDocument/2006/relationships/vmlDrawing" Target="../drawings/vmlDrawing12.vml"/><Relationship Id="rId1" Type="http://schemas.openxmlformats.org/officeDocument/2006/relationships/drawing" Target="../drawings/drawing12.xml"/></Relationships>
</file>

<file path=xl/worksheets/_rels/sheet21.xml.rels><?xml version="1.0" encoding="UTF-8" standalone="yes"?>
<Relationships xmlns="http://schemas.openxmlformats.org/package/2006/relationships"><Relationship Id="rId4" Type="http://schemas.openxmlformats.org/officeDocument/2006/relationships/ctrlProp" Target="../ctrlProps/ctrlProp22.xml"/><Relationship Id="rId3" Type="http://schemas.openxmlformats.org/officeDocument/2006/relationships/ctrlProp" Target="../ctrlProps/ctrlProp21.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22.xml.rels><?xml version="1.0" encoding="UTF-8" standalone="yes"?>
<Relationships xmlns="http://schemas.openxmlformats.org/package/2006/relationships"><Relationship Id="rId4" Type="http://schemas.openxmlformats.org/officeDocument/2006/relationships/ctrlProp" Target="../ctrlProps/ctrlProp24.xml"/><Relationship Id="rId3" Type="http://schemas.openxmlformats.org/officeDocument/2006/relationships/ctrlProp" Target="../ctrlProps/ctrlProp23.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23.xml.rels><?xml version="1.0" encoding="UTF-8" standalone="yes"?>
<Relationships xmlns="http://schemas.openxmlformats.org/package/2006/relationships"><Relationship Id="rId4" Type="http://schemas.openxmlformats.org/officeDocument/2006/relationships/ctrlProp" Target="../ctrlProps/ctrlProp26.xml"/><Relationship Id="rId3" Type="http://schemas.openxmlformats.org/officeDocument/2006/relationships/ctrlProp" Target="../ctrlProps/ctrlProp2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24.xml.rels><?xml version="1.0" encoding="UTF-8" standalone="yes"?>
<Relationships xmlns="http://schemas.openxmlformats.org/package/2006/relationships"><Relationship Id="rId4" Type="http://schemas.openxmlformats.org/officeDocument/2006/relationships/ctrlProp" Target="../ctrlProps/ctrlProp28.xml"/><Relationship Id="rId3" Type="http://schemas.openxmlformats.org/officeDocument/2006/relationships/ctrlProp" Target="../ctrlProps/ctrlProp27.xml"/><Relationship Id="rId2" Type="http://schemas.openxmlformats.org/officeDocument/2006/relationships/vmlDrawing" Target="../drawings/vmlDrawing16.vml"/><Relationship Id="rId1" Type="http://schemas.openxmlformats.org/officeDocument/2006/relationships/drawing" Target="../drawings/drawing16.xml"/></Relationships>
</file>

<file path=xl/worksheets/_rels/sheet25.xml.rels><?xml version="1.0" encoding="UTF-8" standalone="yes"?>
<Relationships xmlns="http://schemas.openxmlformats.org/package/2006/relationships"><Relationship Id="rId4" Type="http://schemas.openxmlformats.org/officeDocument/2006/relationships/ctrlProp" Target="../ctrlProps/ctrlProp30.xml"/><Relationship Id="rId3" Type="http://schemas.openxmlformats.org/officeDocument/2006/relationships/ctrlProp" Target="../ctrlProps/ctrlProp29.xml"/><Relationship Id="rId2" Type="http://schemas.openxmlformats.org/officeDocument/2006/relationships/vmlDrawing" Target="../drawings/vmlDrawing17.vml"/><Relationship Id="rId1" Type="http://schemas.openxmlformats.org/officeDocument/2006/relationships/drawing" Target="../drawings/drawing17.xml"/></Relationships>
</file>

<file path=xl/worksheets/_rels/sheet26.xml.rels><?xml version="1.0" encoding="UTF-8" standalone="yes"?>
<Relationships xmlns="http://schemas.openxmlformats.org/package/2006/relationships"><Relationship Id="rId4" Type="http://schemas.openxmlformats.org/officeDocument/2006/relationships/ctrlProp" Target="../ctrlProps/ctrlProp32.xml"/><Relationship Id="rId3" Type="http://schemas.openxmlformats.org/officeDocument/2006/relationships/ctrlProp" Target="../ctrlProps/ctrlProp31.xml"/><Relationship Id="rId2" Type="http://schemas.openxmlformats.org/officeDocument/2006/relationships/vmlDrawing" Target="../drawings/vmlDrawing18.vml"/><Relationship Id="rId1" Type="http://schemas.openxmlformats.org/officeDocument/2006/relationships/drawing" Target="../drawings/drawing18.xml"/></Relationships>
</file>

<file path=xl/worksheets/_rels/sheet27.xml.rels><?xml version="1.0" encoding="UTF-8" standalone="yes"?>
<Relationships xmlns="http://schemas.openxmlformats.org/package/2006/relationships"><Relationship Id="rId4" Type="http://schemas.openxmlformats.org/officeDocument/2006/relationships/ctrlProp" Target="../ctrlProps/ctrlProp34.xml"/><Relationship Id="rId3" Type="http://schemas.openxmlformats.org/officeDocument/2006/relationships/ctrlProp" Target="../ctrlProps/ctrlProp33.xml"/><Relationship Id="rId2" Type="http://schemas.openxmlformats.org/officeDocument/2006/relationships/vmlDrawing" Target="../drawings/vmlDrawing19.vml"/><Relationship Id="rId1" Type="http://schemas.openxmlformats.org/officeDocument/2006/relationships/drawing" Target="../drawings/drawing19.xml"/></Relationships>
</file>

<file path=xl/worksheets/_rels/sheet28.xml.rels><?xml version="1.0" encoding="UTF-8" standalone="yes"?>
<Relationships xmlns="http://schemas.openxmlformats.org/package/2006/relationships"><Relationship Id="rId4" Type="http://schemas.openxmlformats.org/officeDocument/2006/relationships/ctrlProp" Target="../ctrlProps/ctrlProp36.xml"/><Relationship Id="rId3" Type="http://schemas.openxmlformats.org/officeDocument/2006/relationships/ctrlProp" Target="../ctrlProps/ctrlProp35.xml"/><Relationship Id="rId2" Type="http://schemas.openxmlformats.org/officeDocument/2006/relationships/vmlDrawing" Target="../drawings/vmlDrawing20.vml"/><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4" Type="http://schemas.openxmlformats.org/officeDocument/2006/relationships/ctrlProp" Target="../ctrlProps/ctrlProp38.xml"/><Relationship Id="rId3" Type="http://schemas.openxmlformats.org/officeDocument/2006/relationships/ctrlProp" Target="../ctrlProps/ctrlProp37.xml"/><Relationship Id="rId2" Type="http://schemas.openxmlformats.org/officeDocument/2006/relationships/vmlDrawing" Target="../drawings/vmlDrawing21.vml"/><Relationship Id="rId1" Type="http://schemas.openxmlformats.org/officeDocument/2006/relationships/drawing" Target="../drawings/drawing21.xml"/></Relationships>
</file>

<file path=xl/worksheets/_rels/sheet30.xml.rels><?xml version="1.0" encoding="UTF-8" standalone="yes"?>
<Relationships xmlns="http://schemas.openxmlformats.org/package/2006/relationships"><Relationship Id="rId4" Type="http://schemas.openxmlformats.org/officeDocument/2006/relationships/ctrlProp" Target="../ctrlProps/ctrlProp40.xml"/><Relationship Id="rId3" Type="http://schemas.openxmlformats.org/officeDocument/2006/relationships/ctrlProp" Target="../ctrlProps/ctrlProp39.xml"/><Relationship Id="rId2" Type="http://schemas.openxmlformats.org/officeDocument/2006/relationships/vmlDrawing" Target="../drawings/vmlDrawing22.vml"/><Relationship Id="rId1" Type="http://schemas.openxmlformats.org/officeDocument/2006/relationships/drawing" Target="../drawings/drawing22.xml"/></Relationships>
</file>

<file path=xl/worksheets/_rels/sheet31.xml.rels><?xml version="1.0" encoding="UTF-8" standalone="yes"?>
<Relationships xmlns="http://schemas.openxmlformats.org/package/2006/relationships"><Relationship Id="rId4" Type="http://schemas.openxmlformats.org/officeDocument/2006/relationships/ctrlProp" Target="../ctrlProps/ctrlProp42.xml"/><Relationship Id="rId3" Type="http://schemas.openxmlformats.org/officeDocument/2006/relationships/ctrlProp" Target="../ctrlProps/ctrlProp41.xml"/><Relationship Id="rId2" Type="http://schemas.openxmlformats.org/officeDocument/2006/relationships/vmlDrawing" Target="../drawings/vmlDrawing23.vml"/><Relationship Id="rId1" Type="http://schemas.openxmlformats.org/officeDocument/2006/relationships/drawing" Target="../drawings/drawing23.xml"/></Relationships>
</file>

<file path=xl/worksheets/_rels/sheet32.xml.rels><?xml version="1.0" encoding="UTF-8" standalone="yes"?>
<Relationships xmlns="http://schemas.openxmlformats.org/package/2006/relationships"><Relationship Id="rId4" Type="http://schemas.openxmlformats.org/officeDocument/2006/relationships/ctrlProp" Target="../ctrlProps/ctrlProp44.xml"/><Relationship Id="rId3" Type="http://schemas.openxmlformats.org/officeDocument/2006/relationships/ctrlProp" Target="../ctrlProps/ctrlProp43.xml"/><Relationship Id="rId2" Type="http://schemas.openxmlformats.org/officeDocument/2006/relationships/vmlDrawing" Target="../drawings/vmlDrawing24.vml"/><Relationship Id="rId1" Type="http://schemas.openxmlformats.org/officeDocument/2006/relationships/drawing" Target="../drawings/drawing24.xml"/></Relationships>
</file>

<file path=xl/worksheets/_rels/sheet33.xml.rels><?xml version="1.0" encoding="UTF-8" standalone="yes"?>
<Relationships xmlns="http://schemas.openxmlformats.org/package/2006/relationships"><Relationship Id="rId4" Type="http://schemas.openxmlformats.org/officeDocument/2006/relationships/ctrlProp" Target="../ctrlProps/ctrlProp46.xml"/><Relationship Id="rId3" Type="http://schemas.openxmlformats.org/officeDocument/2006/relationships/ctrlProp" Target="../ctrlProps/ctrlProp45.xml"/><Relationship Id="rId2" Type="http://schemas.openxmlformats.org/officeDocument/2006/relationships/vmlDrawing" Target="../drawings/vmlDrawing25.vml"/><Relationship Id="rId1" Type="http://schemas.openxmlformats.org/officeDocument/2006/relationships/drawing" Target="../drawings/drawing25.xml"/></Relationships>
</file>

<file path=xl/worksheets/_rels/sheet34.xml.rels><?xml version="1.0" encoding="UTF-8" standalone="yes"?>
<Relationships xmlns="http://schemas.openxmlformats.org/package/2006/relationships"><Relationship Id="rId4" Type="http://schemas.openxmlformats.org/officeDocument/2006/relationships/ctrlProp" Target="../ctrlProps/ctrlProp48.xml"/><Relationship Id="rId3" Type="http://schemas.openxmlformats.org/officeDocument/2006/relationships/ctrlProp" Target="../ctrlProps/ctrlProp47.xml"/><Relationship Id="rId2" Type="http://schemas.openxmlformats.org/officeDocument/2006/relationships/vmlDrawing" Target="../drawings/vmlDrawing26.vml"/><Relationship Id="rId1" Type="http://schemas.openxmlformats.org/officeDocument/2006/relationships/drawing" Target="../drawings/drawing26.xml"/></Relationships>
</file>

<file path=xl/worksheets/_rels/sheet35.xml.rels><?xml version="1.0" encoding="UTF-8" standalone="yes"?>
<Relationships xmlns="http://schemas.openxmlformats.org/package/2006/relationships"><Relationship Id="rId4" Type="http://schemas.openxmlformats.org/officeDocument/2006/relationships/ctrlProp" Target="../ctrlProps/ctrlProp50.xml"/><Relationship Id="rId3" Type="http://schemas.openxmlformats.org/officeDocument/2006/relationships/ctrlProp" Target="../ctrlProps/ctrlProp49.xml"/><Relationship Id="rId2" Type="http://schemas.openxmlformats.org/officeDocument/2006/relationships/vmlDrawing" Target="../drawings/vmlDrawing27.vml"/><Relationship Id="rId1" Type="http://schemas.openxmlformats.org/officeDocument/2006/relationships/drawing" Target="../drawings/drawing27.xml"/></Relationships>
</file>

<file path=xl/worksheets/_rels/sheet36.xml.rels><?xml version="1.0" encoding="UTF-8" standalone="yes"?>
<Relationships xmlns="http://schemas.openxmlformats.org/package/2006/relationships"><Relationship Id="rId4" Type="http://schemas.openxmlformats.org/officeDocument/2006/relationships/ctrlProp" Target="../ctrlProps/ctrlProp52.xml"/><Relationship Id="rId3" Type="http://schemas.openxmlformats.org/officeDocument/2006/relationships/ctrlProp" Target="../ctrlProps/ctrlProp51.xml"/><Relationship Id="rId2" Type="http://schemas.openxmlformats.org/officeDocument/2006/relationships/vmlDrawing" Target="../drawings/vmlDrawing28.vml"/><Relationship Id="rId1" Type="http://schemas.openxmlformats.org/officeDocument/2006/relationships/drawing" Target="../drawings/drawing28.xml"/></Relationships>
</file>

<file path=xl/worksheets/_rels/sheet37.xml.rels><?xml version="1.0" encoding="UTF-8" standalone="yes"?>
<Relationships xmlns="http://schemas.openxmlformats.org/package/2006/relationships"><Relationship Id="rId4" Type="http://schemas.openxmlformats.org/officeDocument/2006/relationships/ctrlProp" Target="../ctrlProps/ctrlProp54.xml"/><Relationship Id="rId3" Type="http://schemas.openxmlformats.org/officeDocument/2006/relationships/ctrlProp" Target="../ctrlProps/ctrlProp53.xml"/><Relationship Id="rId2" Type="http://schemas.openxmlformats.org/officeDocument/2006/relationships/vmlDrawing" Target="../drawings/vmlDrawing29.vml"/><Relationship Id="rId1" Type="http://schemas.openxmlformats.org/officeDocument/2006/relationships/drawing" Target="../drawings/drawing29.xml"/></Relationships>
</file>

<file path=xl/worksheets/_rels/sheet38.xml.rels><?xml version="1.0" encoding="UTF-8" standalone="yes"?>
<Relationships xmlns="http://schemas.openxmlformats.org/package/2006/relationships"><Relationship Id="rId4" Type="http://schemas.openxmlformats.org/officeDocument/2006/relationships/ctrlProp" Target="../ctrlProps/ctrlProp56.xml"/><Relationship Id="rId3" Type="http://schemas.openxmlformats.org/officeDocument/2006/relationships/ctrlProp" Target="../ctrlProps/ctrlProp55.xml"/><Relationship Id="rId2" Type="http://schemas.openxmlformats.org/officeDocument/2006/relationships/vmlDrawing" Target="../drawings/vmlDrawing30.vml"/><Relationship Id="rId1" Type="http://schemas.openxmlformats.org/officeDocument/2006/relationships/drawing" Target="../drawings/drawing30.xml"/></Relationships>
</file>

<file path=xl/worksheets/_rels/sheet39.xml.rels><?xml version="1.0" encoding="UTF-8" standalone="yes"?>
<Relationships xmlns="http://schemas.openxmlformats.org/package/2006/relationships"><Relationship Id="rId4" Type="http://schemas.openxmlformats.org/officeDocument/2006/relationships/ctrlProp" Target="../ctrlProps/ctrlProp58.xml"/><Relationship Id="rId3" Type="http://schemas.openxmlformats.org/officeDocument/2006/relationships/ctrlProp" Target="../ctrlProps/ctrlProp57.xml"/><Relationship Id="rId2" Type="http://schemas.openxmlformats.org/officeDocument/2006/relationships/vmlDrawing" Target="../drawings/vmlDrawing31.vml"/><Relationship Id="rId1" Type="http://schemas.openxmlformats.org/officeDocument/2006/relationships/drawing" Target="../drawings/drawing31.xml"/></Relationships>
</file>

<file path=xl/worksheets/_rels/sheet40.xml.rels><?xml version="1.0" encoding="UTF-8" standalone="yes"?>
<Relationships xmlns="http://schemas.openxmlformats.org/package/2006/relationships"><Relationship Id="rId4" Type="http://schemas.openxmlformats.org/officeDocument/2006/relationships/ctrlProp" Target="../ctrlProps/ctrlProp60.xml"/><Relationship Id="rId3" Type="http://schemas.openxmlformats.org/officeDocument/2006/relationships/ctrlProp" Target="../ctrlProps/ctrlProp59.xml"/><Relationship Id="rId2" Type="http://schemas.openxmlformats.org/officeDocument/2006/relationships/vmlDrawing" Target="../drawings/vmlDrawing32.vml"/><Relationship Id="rId1" Type="http://schemas.openxmlformats.org/officeDocument/2006/relationships/drawing" Target="../drawings/drawing32.xml"/></Relationships>
</file>

<file path=xl/worksheets/_rels/sheet41.xml.rels><?xml version="1.0" encoding="UTF-8" standalone="yes"?>
<Relationships xmlns="http://schemas.openxmlformats.org/package/2006/relationships"><Relationship Id="rId4" Type="http://schemas.openxmlformats.org/officeDocument/2006/relationships/ctrlProp" Target="../ctrlProps/ctrlProp62.xml"/><Relationship Id="rId3" Type="http://schemas.openxmlformats.org/officeDocument/2006/relationships/ctrlProp" Target="../ctrlProps/ctrlProp61.xml"/><Relationship Id="rId2" Type="http://schemas.openxmlformats.org/officeDocument/2006/relationships/vmlDrawing" Target="../drawings/vmlDrawing33.vml"/><Relationship Id="rId1" Type="http://schemas.openxmlformats.org/officeDocument/2006/relationships/drawing" Target="../drawings/drawing33.xml"/></Relationships>
</file>

<file path=xl/worksheets/_rels/sheet42.xml.rels><?xml version="1.0" encoding="UTF-8" standalone="yes"?>
<Relationships xmlns="http://schemas.openxmlformats.org/package/2006/relationships"><Relationship Id="rId4" Type="http://schemas.openxmlformats.org/officeDocument/2006/relationships/ctrlProp" Target="../ctrlProps/ctrlProp64.xml"/><Relationship Id="rId3" Type="http://schemas.openxmlformats.org/officeDocument/2006/relationships/ctrlProp" Target="../ctrlProps/ctrlProp63.xml"/><Relationship Id="rId2" Type="http://schemas.openxmlformats.org/officeDocument/2006/relationships/vmlDrawing" Target="../drawings/vmlDrawing34.vml"/><Relationship Id="rId1" Type="http://schemas.openxmlformats.org/officeDocument/2006/relationships/drawing" Target="../drawings/drawing34.xml"/></Relationships>
</file>

<file path=xl/worksheets/_rels/sheet43.xml.rels><?xml version="1.0" encoding="UTF-8" standalone="yes"?>
<Relationships xmlns="http://schemas.openxmlformats.org/package/2006/relationships"><Relationship Id="rId4" Type="http://schemas.openxmlformats.org/officeDocument/2006/relationships/ctrlProp" Target="../ctrlProps/ctrlProp66.xml"/><Relationship Id="rId3" Type="http://schemas.openxmlformats.org/officeDocument/2006/relationships/ctrlProp" Target="../ctrlProps/ctrlProp65.xml"/><Relationship Id="rId2" Type="http://schemas.openxmlformats.org/officeDocument/2006/relationships/vmlDrawing" Target="../drawings/vmlDrawing35.vml"/><Relationship Id="rId1" Type="http://schemas.openxmlformats.org/officeDocument/2006/relationships/drawing" Target="../drawings/drawing35.xml"/></Relationships>
</file>

<file path=xl/worksheets/_rels/sheet44.xml.rels><?xml version="1.0" encoding="UTF-8" standalone="yes"?>
<Relationships xmlns="http://schemas.openxmlformats.org/package/2006/relationships"><Relationship Id="rId4" Type="http://schemas.openxmlformats.org/officeDocument/2006/relationships/ctrlProp" Target="../ctrlProps/ctrlProp68.xml"/><Relationship Id="rId3" Type="http://schemas.openxmlformats.org/officeDocument/2006/relationships/ctrlProp" Target="../ctrlProps/ctrlProp67.xml"/><Relationship Id="rId2" Type="http://schemas.openxmlformats.org/officeDocument/2006/relationships/vmlDrawing" Target="../drawings/vmlDrawing36.vml"/><Relationship Id="rId1" Type="http://schemas.openxmlformats.org/officeDocument/2006/relationships/drawing" Target="../drawings/drawing36.xml"/></Relationships>
</file>

<file path=xl/worksheets/_rels/sheet45.xml.rels><?xml version="1.0" encoding="UTF-8" standalone="yes"?>
<Relationships xmlns="http://schemas.openxmlformats.org/package/2006/relationships"><Relationship Id="rId4" Type="http://schemas.openxmlformats.org/officeDocument/2006/relationships/ctrlProp" Target="../ctrlProps/ctrlProp70.xml"/><Relationship Id="rId3" Type="http://schemas.openxmlformats.org/officeDocument/2006/relationships/ctrlProp" Target="../ctrlProps/ctrlProp69.xml"/><Relationship Id="rId2" Type="http://schemas.openxmlformats.org/officeDocument/2006/relationships/vmlDrawing" Target="../drawings/vmlDrawing37.vml"/><Relationship Id="rId1" Type="http://schemas.openxmlformats.org/officeDocument/2006/relationships/drawing" Target="../drawings/drawing37.xml"/></Relationships>
</file>

<file path=xl/worksheets/_rels/sheet46.xml.rels><?xml version="1.0" encoding="UTF-8" standalone="yes"?>
<Relationships xmlns="http://schemas.openxmlformats.org/package/2006/relationships"><Relationship Id="rId4" Type="http://schemas.openxmlformats.org/officeDocument/2006/relationships/ctrlProp" Target="../ctrlProps/ctrlProp72.xml"/><Relationship Id="rId3" Type="http://schemas.openxmlformats.org/officeDocument/2006/relationships/ctrlProp" Target="../ctrlProps/ctrlProp71.xml"/><Relationship Id="rId2" Type="http://schemas.openxmlformats.org/officeDocument/2006/relationships/vmlDrawing" Target="../drawings/vmlDrawing38.vml"/><Relationship Id="rId1" Type="http://schemas.openxmlformats.org/officeDocument/2006/relationships/drawing" Target="../drawings/drawing38.xml"/></Relationships>
</file>

<file path=xl/worksheets/_rels/sheet47.xml.rels><?xml version="1.0" encoding="UTF-8" standalone="yes"?>
<Relationships xmlns="http://schemas.openxmlformats.org/package/2006/relationships"><Relationship Id="rId4" Type="http://schemas.openxmlformats.org/officeDocument/2006/relationships/ctrlProp" Target="../ctrlProps/ctrlProp74.xml"/><Relationship Id="rId3" Type="http://schemas.openxmlformats.org/officeDocument/2006/relationships/ctrlProp" Target="../ctrlProps/ctrlProp73.xml"/><Relationship Id="rId2" Type="http://schemas.openxmlformats.org/officeDocument/2006/relationships/vmlDrawing" Target="../drawings/vmlDrawing39.vml"/><Relationship Id="rId1" Type="http://schemas.openxmlformats.org/officeDocument/2006/relationships/drawing" Target="../drawings/drawing39.xml"/></Relationships>
</file>

<file path=xl/worksheets/_rels/sheet48.xml.rels><?xml version="1.0" encoding="UTF-8" standalone="yes"?>
<Relationships xmlns="http://schemas.openxmlformats.org/package/2006/relationships"><Relationship Id="rId4" Type="http://schemas.openxmlformats.org/officeDocument/2006/relationships/ctrlProp" Target="../ctrlProps/ctrlProp76.xml"/><Relationship Id="rId3" Type="http://schemas.openxmlformats.org/officeDocument/2006/relationships/ctrlProp" Target="../ctrlProps/ctrlProp75.xml"/><Relationship Id="rId2" Type="http://schemas.openxmlformats.org/officeDocument/2006/relationships/vmlDrawing" Target="../drawings/vmlDrawing40.vml"/><Relationship Id="rId1" Type="http://schemas.openxmlformats.org/officeDocument/2006/relationships/drawing" Target="../drawings/drawing40.xml"/></Relationships>
</file>

<file path=xl/worksheets/_rels/sheet49.xml.rels><?xml version="1.0" encoding="UTF-8" standalone="yes"?>
<Relationships xmlns="http://schemas.openxmlformats.org/package/2006/relationships"><Relationship Id="rId4" Type="http://schemas.openxmlformats.org/officeDocument/2006/relationships/ctrlProp" Target="../ctrlProps/ctrlProp78.xml"/><Relationship Id="rId3" Type="http://schemas.openxmlformats.org/officeDocument/2006/relationships/ctrlProp" Target="../ctrlProps/ctrlProp77.xml"/><Relationship Id="rId2" Type="http://schemas.openxmlformats.org/officeDocument/2006/relationships/vmlDrawing" Target="../drawings/vmlDrawing41.vml"/><Relationship Id="rId1" Type="http://schemas.openxmlformats.org/officeDocument/2006/relationships/drawing" Target="../drawings/drawing41.xml"/></Relationships>
</file>

<file path=xl/worksheets/_rels/sheet50.xml.rels><?xml version="1.0" encoding="UTF-8" standalone="yes"?>
<Relationships xmlns="http://schemas.openxmlformats.org/package/2006/relationships"><Relationship Id="rId4" Type="http://schemas.openxmlformats.org/officeDocument/2006/relationships/ctrlProp" Target="../ctrlProps/ctrlProp80.xml"/><Relationship Id="rId3" Type="http://schemas.openxmlformats.org/officeDocument/2006/relationships/ctrlProp" Target="../ctrlProps/ctrlProp79.xml"/><Relationship Id="rId2" Type="http://schemas.openxmlformats.org/officeDocument/2006/relationships/vmlDrawing" Target="../drawings/vmlDrawing42.vml"/><Relationship Id="rId1" Type="http://schemas.openxmlformats.org/officeDocument/2006/relationships/drawing" Target="../drawings/drawing42.xml"/></Relationships>
</file>

<file path=xl/worksheets/_rels/sheet51.xml.rels><?xml version="1.0" encoding="UTF-8" standalone="yes"?>
<Relationships xmlns="http://schemas.openxmlformats.org/package/2006/relationships"><Relationship Id="rId4" Type="http://schemas.openxmlformats.org/officeDocument/2006/relationships/ctrlProp" Target="../ctrlProps/ctrlProp82.xml"/><Relationship Id="rId3" Type="http://schemas.openxmlformats.org/officeDocument/2006/relationships/ctrlProp" Target="../ctrlProps/ctrlProp81.xml"/><Relationship Id="rId2" Type="http://schemas.openxmlformats.org/officeDocument/2006/relationships/vmlDrawing" Target="../drawings/vmlDrawing43.vml"/><Relationship Id="rId1" Type="http://schemas.openxmlformats.org/officeDocument/2006/relationships/drawing" Target="../drawings/drawing43.xml"/></Relationships>
</file>

<file path=xl/worksheets/_rels/sheet52.xml.rels><?xml version="1.0" encoding="UTF-8" standalone="yes"?>
<Relationships xmlns="http://schemas.openxmlformats.org/package/2006/relationships"><Relationship Id="rId4" Type="http://schemas.openxmlformats.org/officeDocument/2006/relationships/ctrlProp" Target="../ctrlProps/ctrlProp84.xml"/><Relationship Id="rId3" Type="http://schemas.openxmlformats.org/officeDocument/2006/relationships/ctrlProp" Target="../ctrlProps/ctrlProp83.xml"/><Relationship Id="rId2" Type="http://schemas.openxmlformats.org/officeDocument/2006/relationships/vmlDrawing" Target="../drawings/vmlDrawing44.vml"/><Relationship Id="rId1" Type="http://schemas.openxmlformats.org/officeDocument/2006/relationships/drawing" Target="../drawings/drawing44.xml"/></Relationships>
</file>

<file path=xl/worksheets/_rels/sheet53.xml.rels><?xml version="1.0" encoding="UTF-8" standalone="yes"?>
<Relationships xmlns="http://schemas.openxmlformats.org/package/2006/relationships"><Relationship Id="rId4" Type="http://schemas.openxmlformats.org/officeDocument/2006/relationships/ctrlProp" Target="../ctrlProps/ctrlProp86.xml"/><Relationship Id="rId3" Type="http://schemas.openxmlformats.org/officeDocument/2006/relationships/ctrlProp" Target="../ctrlProps/ctrlProp85.xml"/><Relationship Id="rId2" Type="http://schemas.openxmlformats.org/officeDocument/2006/relationships/vmlDrawing" Target="../drawings/vmlDrawing45.vml"/><Relationship Id="rId1" Type="http://schemas.openxmlformats.org/officeDocument/2006/relationships/drawing" Target="../drawings/drawing45.xml"/></Relationships>
</file>

<file path=xl/worksheets/_rels/sheet54.xml.rels><?xml version="1.0" encoding="UTF-8" standalone="yes"?>
<Relationships xmlns="http://schemas.openxmlformats.org/package/2006/relationships"><Relationship Id="rId4" Type="http://schemas.openxmlformats.org/officeDocument/2006/relationships/ctrlProp" Target="../ctrlProps/ctrlProp88.xml"/><Relationship Id="rId3" Type="http://schemas.openxmlformats.org/officeDocument/2006/relationships/ctrlProp" Target="../ctrlProps/ctrlProp87.xml"/><Relationship Id="rId2" Type="http://schemas.openxmlformats.org/officeDocument/2006/relationships/vmlDrawing" Target="../drawings/vmlDrawing46.vml"/><Relationship Id="rId1" Type="http://schemas.openxmlformats.org/officeDocument/2006/relationships/drawing" Target="../drawings/drawing46.xml"/></Relationships>
</file>

<file path=xl/worksheets/_rels/sheet55.xml.rels><?xml version="1.0" encoding="UTF-8" standalone="yes"?>
<Relationships xmlns="http://schemas.openxmlformats.org/package/2006/relationships"><Relationship Id="rId4" Type="http://schemas.openxmlformats.org/officeDocument/2006/relationships/ctrlProp" Target="../ctrlProps/ctrlProp90.xml"/><Relationship Id="rId3" Type="http://schemas.openxmlformats.org/officeDocument/2006/relationships/ctrlProp" Target="../ctrlProps/ctrlProp89.xml"/><Relationship Id="rId2" Type="http://schemas.openxmlformats.org/officeDocument/2006/relationships/vmlDrawing" Target="../drawings/vmlDrawing47.vml"/><Relationship Id="rId1" Type="http://schemas.openxmlformats.org/officeDocument/2006/relationships/drawing" Target="../drawings/drawing47.xml"/></Relationships>
</file>

<file path=xl/worksheets/_rels/sheet56.xml.rels><?xml version="1.0" encoding="UTF-8" standalone="yes"?>
<Relationships xmlns="http://schemas.openxmlformats.org/package/2006/relationships"><Relationship Id="rId4" Type="http://schemas.openxmlformats.org/officeDocument/2006/relationships/ctrlProp" Target="../ctrlProps/ctrlProp92.xml"/><Relationship Id="rId3" Type="http://schemas.openxmlformats.org/officeDocument/2006/relationships/ctrlProp" Target="../ctrlProps/ctrlProp91.xml"/><Relationship Id="rId2" Type="http://schemas.openxmlformats.org/officeDocument/2006/relationships/vmlDrawing" Target="../drawings/vmlDrawing48.vml"/><Relationship Id="rId1" Type="http://schemas.openxmlformats.org/officeDocument/2006/relationships/drawing" Target="../drawings/drawing48.xml"/></Relationships>
</file>

<file path=xl/worksheets/_rels/sheet57.xml.rels><?xml version="1.0" encoding="UTF-8" standalone="yes"?>
<Relationships xmlns="http://schemas.openxmlformats.org/package/2006/relationships"><Relationship Id="rId4" Type="http://schemas.openxmlformats.org/officeDocument/2006/relationships/ctrlProp" Target="../ctrlProps/ctrlProp94.xml"/><Relationship Id="rId3" Type="http://schemas.openxmlformats.org/officeDocument/2006/relationships/ctrlProp" Target="../ctrlProps/ctrlProp93.xml"/><Relationship Id="rId2" Type="http://schemas.openxmlformats.org/officeDocument/2006/relationships/vmlDrawing" Target="../drawings/vmlDrawing49.vml"/><Relationship Id="rId1" Type="http://schemas.openxmlformats.org/officeDocument/2006/relationships/drawing" Target="../drawings/drawing49.xml"/></Relationships>
</file>

<file path=xl/worksheets/_rels/sheet58.xml.rels><?xml version="1.0" encoding="UTF-8" standalone="yes"?>
<Relationships xmlns="http://schemas.openxmlformats.org/package/2006/relationships"><Relationship Id="rId4" Type="http://schemas.openxmlformats.org/officeDocument/2006/relationships/ctrlProp" Target="../ctrlProps/ctrlProp96.xml"/><Relationship Id="rId3" Type="http://schemas.openxmlformats.org/officeDocument/2006/relationships/ctrlProp" Target="../ctrlProps/ctrlProp95.xml"/><Relationship Id="rId2" Type="http://schemas.openxmlformats.org/officeDocument/2006/relationships/vmlDrawing" Target="../drawings/vmlDrawing50.vml"/><Relationship Id="rId1" Type="http://schemas.openxmlformats.org/officeDocument/2006/relationships/drawing" Target="../drawings/drawing50.xml"/></Relationships>
</file>

<file path=xl/worksheets/_rels/sheet59.xml.rels><?xml version="1.0" encoding="UTF-8" standalone="yes"?>
<Relationships xmlns="http://schemas.openxmlformats.org/package/2006/relationships"><Relationship Id="rId4" Type="http://schemas.openxmlformats.org/officeDocument/2006/relationships/ctrlProp" Target="../ctrlProps/ctrlProp98.xml"/><Relationship Id="rId3" Type="http://schemas.openxmlformats.org/officeDocument/2006/relationships/ctrlProp" Target="../ctrlProps/ctrlProp97.xml"/><Relationship Id="rId2" Type="http://schemas.openxmlformats.org/officeDocument/2006/relationships/vmlDrawing" Target="../drawings/vmlDrawing51.vml"/><Relationship Id="rId1" Type="http://schemas.openxmlformats.org/officeDocument/2006/relationships/drawing" Target="../drawings/drawing51.xml"/></Relationships>
</file>

<file path=xl/worksheets/_rels/sheet60.xml.rels><?xml version="1.0" encoding="UTF-8" standalone="yes"?>
<Relationships xmlns="http://schemas.openxmlformats.org/package/2006/relationships"><Relationship Id="rId4" Type="http://schemas.openxmlformats.org/officeDocument/2006/relationships/ctrlProp" Target="../ctrlProps/ctrlProp100.xml"/><Relationship Id="rId3" Type="http://schemas.openxmlformats.org/officeDocument/2006/relationships/ctrlProp" Target="../ctrlProps/ctrlProp99.xml"/><Relationship Id="rId2" Type="http://schemas.openxmlformats.org/officeDocument/2006/relationships/vmlDrawing" Target="../drawings/vmlDrawing52.vml"/><Relationship Id="rId1" Type="http://schemas.openxmlformats.org/officeDocument/2006/relationships/drawing" Target="../drawings/drawing52.xml"/></Relationships>
</file>

<file path=xl/worksheets/_rels/sheet61.xml.rels><?xml version="1.0" encoding="UTF-8" standalone="yes"?>
<Relationships xmlns="http://schemas.openxmlformats.org/package/2006/relationships"><Relationship Id="rId4" Type="http://schemas.openxmlformats.org/officeDocument/2006/relationships/ctrlProp" Target="../ctrlProps/ctrlProp102.xml"/><Relationship Id="rId3" Type="http://schemas.openxmlformats.org/officeDocument/2006/relationships/ctrlProp" Target="../ctrlProps/ctrlProp101.xml"/><Relationship Id="rId2" Type="http://schemas.openxmlformats.org/officeDocument/2006/relationships/vmlDrawing" Target="../drawings/vmlDrawing53.vml"/><Relationship Id="rId1"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D14"/>
  <sheetViews>
    <sheetView showGridLines="0" zoomScaleSheetLayoutView="115" workbookViewId="0">
      <selection activeCell="A1" sqref="A1"/>
    </sheetView>
  </sheetViews>
  <sheetFormatPr defaultColWidth="9" defaultRowHeight="13" outlineLevelCol="3"/>
  <cols>
    <col min="1" max="1" width="5.37272727272727" style="422" customWidth="1"/>
    <col min="2" max="4" width="32.8727272727273" style="481" customWidth="1"/>
    <col min="5" max="5" width="4.12727272727273" style="422" customWidth="1"/>
    <col min="6" max="16384" width="9" style="422"/>
  </cols>
  <sheetData>
    <row r="2" ht="16.5" spans="1:4">
      <c r="A2" s="488" t="s">
        <v>0</v>
      </c>
      <c r="B2" s="488"/>
      <c r="C2" s="488"/>
      <c r="D2" s="488"/>
    </row>
    <row r="3" ht="14" spans="2:3">
      <c r="B3" s="489"/>
      <c r="C3" s="489"/>
    </row>
    <row r="4" ht="14" spans="1:4">
      <c r="A4" s="490" t="s">
        <v>1</v>
      </c>
      <c r="B4" s="491" t="s">
        <v>2</v>
      </c>
      <c r="C4" s="492" t="s">
        <v>3</v>
      </c>
      <c r="D4" s="492" t="s">
        <v>4</v>
      </c>
    </row>
    <row r="5" ht="63.75" customHeight="1" spans="1:4">
      <c r="A5" s="493">
        <v>1</v>
      </c>
      <c r="B5" s="494" t="s">
        <v>5</v>
      </c>
      <c r="C5" s="495"/>
      <c r="D5" s="495"/>
    </row>
    <row r="6" ht="63.75" customHeight="1" spans="1:4">
      <c r="A6" s="493">
        <f>A5+1</f>
        <v>2</v>
      </c>
      <c r="B6" s="494"/>
      <c r="C6" s="495" t="s">
        <v>6</v>
      </c>
      <c r="D6" s="495"/>
    </row>
    <row r="7" ht="90" customHeight="1" spans="1:4">
      <c r="A7" s="493">
        <f t="shared" ref="A7:A13" si="0">A6+1</f>
        <v>3</v>
      </c>
      <c r="B7" s="494"/>
      <c r="C7" s="495"/>
      <c r="D7" s="495" t="s">
        <v>7</v>
      </c>
    </row>
    <row r="8" ht="63.75" customHeight="1" spans="1:4">
      <c r="A8" s="493">
        <f t="shared" si="0"/>
        <v>4</v>
      </c>
      <c r="B8" s="494"/>
      <c r="C8" s="495" t="s">
        <v>8</v>
      </c>
      <c r="D8" s="495"/>
    </row>
    <row r="9" ht="120" customHeight="1" spans="1:4">
      <c r="A9" s="493">
        <f t="shared" si="0"/>
        <v>5</v>
      </c>
      <c r="B9" s="494"/>
      <c r="C9" s="496" t="s">
        <v>9</v>
      </c>
      <c r="D9" s="498"/>
    </row>
    <row r="10" ht="63.75" customHeight="1" spans="1:4">
      <c r="A10" s="493">
        <f t="shared" si="0"/>
        <v>6</v>
      </c>
      <c r="B10" s="499"/>
      <c r="C10" s="495" t="s">
        <v>10</v>
      </c>
      <c r="D10" s="500"/>
    </row>
    <row r="11" ht="75" customHeight="1" spans="1:4">
      <c r="A11" s="493">
        <f t="shared" si="0"/>
        <v>7</v>
      </c>
      <c r="B11" s="494"/>
      <c r="C11" s="495" t="s">
        <v>11</v>
      </c>
      <c r="D11" s="495"/>
    </row>
    <row r="12" ht="75" customHeight="1" spans="1:4">
      <c r="A12" s="493">
        <f t="shared" si="0"/>
        <v>8</v>
      </c>
      <c r="B12" s="494" t="s">
        <v>12</v>
      </c>
      <c r="C12" s="495"/>
      <c r="D12" s="495"/>
    </row>
    <row r="13" ht="63.75" customHeight="1" spans="1:4">
      <c r="A13" s="493">
        <f t="shared" si="0"/>
        <v>9</v>
      </c>
      <c r="B13" s="494" t="s">
        <v>13</v>
      </c>
      <c r="C13" s="495"/>
      <c r="D13" s="495"/>
    </row>
    <row r="14" ht="54" customHeight="1"/>
  </sheetData>
  <mergeCells count="1">
    <mergeCell ref="A2:D2"/>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F78"/>
  <sheetViews>
    <sheetView workbookViewId="0">
      <selection activeCell="A24" sqref="$A24:$XFD24"/>
    </sheetView>
  </sheetViews>
  <sheetFormatPr defaultColWidth="9" defaultRowHeight="13" outlineLevelCol="5"/>
  <cols>
    <col min="2" max="2" width="39.1272727272727" customWidth="1"/>
  </cols>
  <sheetData>
    <row r="1" spans="2:2">
      <c r="B1" t="s">
        <v>14</v>
      </c>
    </row>
    <row r="2" spans="1:4">
      <c r="A2">
        <v>1</v>
      </c>
      <c r="B2" t="s">
        <v>15</v>
      </c>
      <c r="C2">
        <v>200</v>
      </c>
      <c r="D2" t="s">
        <v>16</v>
      </c>
    </row>
    <row r="3" spans="1:4">
      <c r="A3">
        <v>2</v>
      </c>
      <c r="B3" t="s">
        <v>17</v>
      </c>
      <c r="C3">
        <v>300</v>
      </c>
      <c r="D3" t="s">
        <v>16</v>
      </c>
    </row>
    <row r="4" spans="1:4">
      <c r="A4">
        <v>3</v>
      </c>
      <c r="B4" t="s">
        <v>18</v>
      </c>
      <c r="C4">
        <v>400</v>
      </c>
      <c r="D4" t="s">
        <v>16</v>
      </c>
    </row>
    <row r="5" spans="1:4">
      <c r="A5">
        <v>4</v>
      </c>
      <c r="B5" t="s">
        <v>19</v>
      </c>
      <c r="C5">
        <v>500</v>
      </c>
      <c r="D5" t="s">
        <v>16</v>
      </c>
    </row>
    <row r="6" spans="1:4">
      <c r="A6">
        <v>5</v>
      </c>
      <c r="B6" t="s">
        <v>20</v>
      </c>
      <c r="C6">
        <v>200</v>
      </c>
      <c r="D6" t="s">
        <v>16</v>
      </c>
    </row>
    <row r="7" spans="1:4">
      <c r="A7">
        <v>6</v>
      </c>
      <c r="B7" t="s">
        <v>21</v>
      </c>
      <c r="C7">
        <v>200</v>
      </c>
      <c r="D7" t="s">
        <v>16</v>
      </c>
    </row>
    <row r="8" spans="1:4">
      <c r="A8">
        <v>7</v>
      </c>
      <c r="B8" t="s">
        <v>22</v>
      </c>
      <c r="C8">
        <v>200</v>
      </c>
      <c r="D8" t="s">
        <v>16</v>
      </c>
    </row>
    <row r="9" spans="1:4">
      <c r="A9">
        <v>8</v>
      </c>
      <c r="B9" t="s">
        <v>23</v>
      </c>
      <c r="C9">
        <v>200</v>
      </c>
      <c r="D9" t="s">
        <v>16</v>
      </c>
    </row>
    <row r="10" spans="1:4">
      <c r="A10">
        <v>9</v>
      </c>
      <c r="B10" t="s">
        <v>24</v>
      </c>
      <c r="C10">
        <v>300</v>
      </c>
      <c r="D10" t="s">
        <v>25</v>
      </c>
    </row>
    <row r="11" spans="1:4">
      <c r="A11">
        <v>10</v>
      </c>
      <c r="B11" t="s">
        <v>26</v>
      </c>
      <c r="C11">
        <v>400</v>
      </c>
      <c r="D11" t="s">
        <v>25</v>
      </c>
    </row>
    <row r="12" spans="1:4">
      <c r="A12">
        <v>11</v>
      </c>
      <c r="B12" t="s">
        <v>27</v>
      </c>
      <c r="C12">
        <v>200</v>
      </c>
      <c r="D12" t="s">
        <v>16</v>
      </c>
    </row>
    <row r="13" spans="1:4">
      <c r="A13">
        <v>12</v>
      </c>
      <c r="B13" t="s">
        <v>28</v>
      </c>
      <c r="C13">
        <v>200</v>
      </c>
      <c r="D13" t="s">
        <v>16</v>
      </c>
    </row>
    <row r="14" spans="1:4">
      <c r="A14">
        <v>13</v>
      </c>
      <c r="B14" t="s">
        <v>29</v>
      </c>
      <c r="C14">
        <v>200</v>
      </c>
      <c r="D14" t="s">
        <v>16</v>
      </c>
    </row>
    <row r="15" spans="1:4">
      <c r="A15">
        <v>14</v>
      </c>
      <c r="B15" t="s">
        <v>30</v>
      </c>
      <c r="C15">
        <v>200</v>
      </c>
      <c r="D15" t="s">
        <v>16</v>
      </c>
    </row>
    <row r="16" spans="1:4">
      <c r="A16">
        <v>15</v>
      </c>
      <c r="B16" t="s">
        <v>31</v>
      </c>
      <c r="C16">
        <v>200</v>
      </c>
      <c r="D16" t="s">
        <v>16</v>
      </c>
    </row>
    <row r="17" spans="1:4">
      <c r="A17">
        <v>16</v>
      </c>
      <c r="B17" t="s">
        <v>32</v>
      </c>
      <c r="C17">
        <v>200</v>
      </c>
      <c r="D17" t="s">
        <v>16</v>
      </c>
    </row>
    <row r="18" spans="1:4">
      <c r="A18">
        <v>17</v>
      </c>
      <c r="B18" t="s">
        <v>33</v>
      </c>
      <c r="C18">
        <v>200</v>
      </c>
      <c r="D18" t="s">
        <v>16</v>
      </c>
    </row>
    <row r="19" spans="1:4">
      <c r="A19">
        <v>18</v>
      </c>
      <c r="B19" t="s">
        <v>34</v>
      </c>
      <c r="C19">
        <v>200</v>
      </c>
      <c r="D19" t="s">
        <v>16</v>
      </c>
    </row>
    <row r="20" spans="1:4">
      <c r="A20">
        <v>19</v>
      </c>
      <c r="B20" t="s">
        <v>35</v>
      </c>
      <c r="C20">
        <v>200</v>
      </c>
      <c r="D20" t="s">
        <v>16</v>
      </c>
    </row>
    <row r="21" spans="1:4">
      <c r="A21">
        <v>20</v>
      </c>
      <c r="B21" t="s">
        <v>36</v>
      </c>
      <c r="C21">
        <v>200</v>
      </c>
      <c r="D21" t="s">
        <v>16</v>
      </c>
    </row>
    <row r="22" spans="1:4">
      <c r="A22">
        <v>21</v>
      </c>
      <c r="B22" t="s">
        <v>37</v>
      </c>
      <c r="C22">
        <v>200</v>
      </c>
      <c r="D22" t="s">
        <v>16</v>
      </c>
    </row>
    <row r="23" spans="1:4">
      <c r="A23">
        <v>22</v>
      </c>
      <c r="B23" t="s">
        <v>38</v>
      </c>
      <c r="C23">
        <v>200</v>
      </c>
      <c r="D23" t="s">
        <v>16</v>
      </c>
    </row>
    <row r="24" spans="1:6">
      <c r="A24">
        <v>23</v>
      </c>
      <c r="B24" t="s">
        <v>39</v>
      </c>
      <c r="C24">
        <v>6</v>
      </c>
      <c r="D24" t="s">
        <v>25</v>
      </c>
      <c r="E24">
        <v>18</v>
      </c>
      <c r="F24" t="s">
        <v>25</v>
      </c>
    </row>
    <row r="25" spans="1:6">
      <c r="A25">
        <v>24</v>
      </c>
      <c r="B25" t="s">
        <v>40</v>
      </c>
      <c r="C25">
        <v>6</v>
      </c>
      <c r="D25" t="s">
        <v>25</v>
      </c>
      <c r="E25">
        <v>18</v>
      </c>
      <c r="F25" t="s">
        <v>25</v>
      </c>
    </row>
    <row r="26" spans="1:6">
      <c r="A26">
        <v>25</v>
      </c>
      <c r="B26" t="s">
        <v>41</v>
      </c>
      <c r="C26">
        <v>6</v>
      </c>
      <c r="D26" t="s">
        <v>25</v>
      </c>
      <c r="E26">
        <v>18</v>
      </c>
      <c r="F26" t="s">
        <v>25</v>
      </c>
    </row>
    <row r="27" spans="1:6">
      <c r="A27">
        <v>26</v>
      </c>
      <c r="B27" t="s">
        <v>42</v>
      </c>
      <c r="C27">
        <v>6</v>
      </c>
      <c r="D27" t="s">
        <v>25</v>
      </c>
      <c r="E27">
        <v>18</v>
      </c>
      <c r="F27" t="s">
        <v>25</v>
      </c>
    </row>
    <row r="28" spans="1:6">
      <c r="A28">
        <v>27</v>
      </c>
      <c r="B28" t="s">
        <v>43</v>
      </c>
      <c r="C28">
        <v>6</v>
      </c>
      <c r="D28" t="s">
        <v>25</v>
      </c>
      <c r="E28">
        <v>18</v>
      </c>
      <c r="F28" t="s">
        <v>25</v>
      </c>
    </row>
    <row r="29" spans="1:6">
      <c r="A29">
        <v>28</v>
      </c>
      <c r="B29" t="s">
        <v>44</v>
      </c>
      <c r="C29">
        <v>6</v>
      </c>
      <c r="D29" t="s">
        <v>25</v>
      </c>
      <c r="E29">
        <v>18</v>
      </c>
      <c r="F29" t="s">
        <v>25</v>
      </c>
    </row>
    <row r="30" spans="1:6">
      <c r="A30">
        <v>29</v>
      </c>
      <c r="B30" t="s">
        <v>45</v>
      </c>
      <c r="C30">
        <v>6</v>
      </c>
      <c r="D30" t="s">
        <v>25</v>
      </c>
      <c r="E30">
        <v>18</v>
      </c>
      <c r="F30" t="s">
        <v>25</v>
      </c>
    </row>
    <row r="32" spans="2:2">
      <c r="B32" t="s">
        <v>46</v>
      </c>
    </row>
    <row r="33" spans="2:2">
      <c r="B33" t="s">
        <v>47</v>
      </c>
    </row>
    <row r="34" spans="2:2">
      <c r="B34" t="s">
        <v>48</v>
      </c>
    </row>
    <row r="35" spans="2:2">
      <c r="B35" t="s">
        <v>49</v>
      </c>
    </row>
    <row r="36" spans="2:2">
      <c r="B36" t="s">
        <v>50</v>
      </c>
    </row>
    <row r="37" spans="2:2">
      <c r="B37" t="s">
        <v>51</v>
      </c>
    </row>
    <row r="38" spans="2:2">
      <c r="B38" t="s">
        <v>52</v>
      </c>
    </row>
    <row r="39" spans="2:2">
      <c r="B39" t="s">
        <v>53</v>
      </c>
    </row>
    <row r="40" spans="2:2">
      <c r="B40" t="s">
        <v>54</v>
      </c>
    </row>
    <row r="41" spans="2:2">
      <c r="B41" t="s">
        <v>55</v>
      </c>
    </row>
    <row r="42" spans="2:2">
      <c r="B42" t="s">
        <v>56</v>
      </c>
    </row>
    <row r="43" spans="2:2">
      <c r="B43" t="s">
        <v>57</v>
      </c>
    </row>
    <row r="44" spans="2:2">
      <c r="B44" t="s">
        <v>58</v>
      </c>
    </row>
    <row r="45" spans="2:2">
      <c r="B45" t="s">
        <v>59</v>
      </c>
    </row>
    <row r="46" spans="2:2">
      <c r="B46" t="s">
        <v>60</v>
      </c>
    </row>
    <row r="47" spans="2:2">
      <c r="B47" t="s">
        <v>61</v>
      </c>
    </row>
    <row r="48" spans="2:2">
      <c r="B48" t="s">
        <v>62</v>
      </c>
    </row>
    <row r="49" spans="2:2">
      <c r="B49" t="s">
        <v>63</v>
      </c>
    </row>
    <row r="50" spans="2:2">
      <c r="B50" t="s">
        <v>64</v>
      </c>
    </row>
    <row r="51" spans="2:2">
      <c r="B51" t="s">
        <v>65</v>
      </c>
    </row>
    <row r="52" spans="2:2">
      <c r="B52" t="s">
        <v>66</v>
      </c>
    </row>
    <row r="53" spans="2:2">
      <c r="B53" t="s">
        <v>67</v>
      </c>
    </row>
    <row r="54" spans="2:2">
      <c r="B54" t="s">
        <v>68</v>
      </c>
    </row>
    <row r="55" spans="2:2">
      <c r="B55" t="s">
        <v>69</v>
      </c>
    </row>
    <row r="56" spans="2:2">
      <c r="B56" t="s">
        <v>70</v>
      </c>
    </row>
    <row r="57" spans="2:2">
      <c r="B57" t="s">
        <v>71</v>
      </c>
    </row>
    <row r="58" spans="2:2">
      <c r="B58" t="s">
        <v>72</v>
      </c>
    </row>
    <row r="59" spans="2:2">
      <c r="B59" t="s">
        <v>73</v>
      </c>
    </row>
    <row r="60" spans="2:2">
      <c r="B60" t="s">
        <v>74</v>
      </c>
    </row>
    <row r="61" spans="2:2">
      <c r="B61" t="s">
        <v>75</v>
      </c>
    </row>
    <row r="62" spans="2:2">
      <c r="B62" t="s">
        <v>76</v>
      </c>
    </row>
    <row r="63" spans="2:2">
      <c r="B63" t="s">
        <v>77</v>
      </c>
    </row>
    <row r="64" spans="2:2">
      <c r="B64" t="s">
        <v>78</v>
      </c>
    </row>
    <row r="65" spans="2:2">
      <c r="B65" t="s">
        <v>79</v>
      </c>
    </row>
    <row r="66" spans="2:2">
      <c r="B66" t="s">
        <v>80</v>
      </c>
    </row>
    <row r="67" spans="2:2">
      <c r="B67" t="s">
        <v>81</v>
      </c>
    </row>
    <row r="68" spans="2:2">
      <c r="B68" t="s">
        <v>82</v>
      </c>
    </row>
    <row r="69" spans="2:2">
      <c r="B69" t="s">
        <v>83</v>
      </c>
    </row>
    <row r="70" spans="2:2">
      <c r="B70" t="s">
        <v>84</v>
      </c>
    </row>
    <row r="71" spans="2:2">
      <c r="B71" t="s">
        <v>85</v>
      </c>
    </row>
    <row r="72" spans="2:2">
      <c r="B72" t="s">
        <v>86</v>
      </c>
    </row>
    <row r="73" spans="2:2">
      <c r="B73" t="s">
        <v>87</v>
      </c>
    </row>
    <row r="74" spans="2:2">
      <c r="B74" t="s">
        <v>88</v>
      </c>
    </row>
    <row r="75" spans="2:2">
      <c r="B75" t="s">
        <v>89</v>
      </c>
    </row>
    <row r="76" spans="2:2">
      <c r="B76" t="s">
        <v>90</v>
      </c>
    </row>
    <row r="77" spans="2:2">
      <c r="B77" t="s">
        <v>91</v>
      </c>
    </row>
    <row r="78" spans="2:2">
      <c r="B78" t="s">
        <v>92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2:D14"/>
  <sheetViews>
    <sheetView showGridLines="0" tabSelected="1" workbookViewId="0">
      <selection activeCell="A1" sqref="A1"/>
    </sheetView>
  </sheetViews>
  <sheetFormatPr defaultColWidth="9" defaultRowHeight="13" outlineLevelCol="3"/>
  <cols>
    <col min="1" max="1" width="5.37272727272727" style="422" customWidth="1"/>
    <col min="2" max="4" width="32.8727272727273" style="481" customWidth="1"/>
    <col min="5" max="5" width="4.12727272727273" style="422" customWidth="1"/>
    <col min="6" max="16384" width="9" style="422"/>
  </cols>
  <sheetData>
    <row r="2" ht="16.5" spans="1:4">
      <c r="A2" s="488" t="s">
        <v>0</v>
      </c>
      <c r="B2" s="488"/>
      <c r="C2" s="488"/>
      <c r="D2" s="488"/>
    </row>
    <row r="3" ht="14" spans="2:3">
      <c r="B3" s="489"/>
      <c r="C3" s="489"/>
    </row>
    <row r="4" ht="14" spans="1:4">
      <c r="A4" s="490" t="s">
        <v>1</v>
      </c>
      <c r="B4" s="491" t="s">
        <v>2</v>
      </c>
      <c r="C4" s="492" t="s">
        <v>3</v>
      </c>
      <c r="D4" s="492" t="s">
        <v>4</v>
      </c>
    </row>
    <row r="5" ht="63.75" customHeight="1" spans="1:4">
      <c r="A5" s="493">
        <v>1</v>
      </c>
      <c r="B5" s="494" t="s">
        <v>93</v>
      </c>
      <c r="C5" s="495"/>
      <c r="D5" s="495"/>
    </row>
    <row r="6" ht="63.75" customHeight="1" spans="1:4">
      <c r="A6" s="493">
        <f>A5+1</f>
        <v>2</v>
      </c>
      <c r="B6" s="494"/>
      <c r="C6" s="495" t="s">
        <v>94</v>
      </c>
      <c r="D6" s="496" t="s">
        <v>95</v>
      </c>
    </row>
    <row r="7" ht="63.95" customHeight="1" spans="1:4">
      <c r="A7" s="493">
        <f t="shared" ref="A7:A13" si="0">A6+1</f>
        <v>3</v>
      </c>
      <c r="B7" s="494"/>
      <c r="C7" s="495"/>
      <c r="D7" s="497"/>
    </row>
    <row r="8" ht="63.75" customHeight="1" spans="1:4">
      <c r="A8" s="493">
        <f t="shared" si="0"/>
        <v>4</v>
      </c>
      <c r="B8" s="494"/>
      <c r="C8" s="495" t="s">
        <v>8</v>
      </c>
      <c r="D8" s="495"/>
    </row>
    <row r="9" ht="120" customHeight="1" spans="1:4">
      <c r="A9" s="493">
        <f t="shared" si="0"/>
        <v>5</v>
      </c>
      <c r="B9" s="494"/>
      <c r="C9" s="496" t="s">
        <v>96</v>
      </c>
      <c r="D9" s="498"/>
    </row>
    <row r="10" ht="63.75" customHeight="1" spans="1:4">
      <c r="A10" s="493">
        <f t="shared" si="0"/>
        <v>6</v>
      </c>
      <c r="B10" s="499"/>
      <c r="C10" s="495" t="s">
        <v>97</v>
      </c>
      <c r="D10" s="500"/>
    </row>
    <row r="11" ht="75" customHeight="1" spans="1:4">
      <c r="A11" s="493">
        <f t="shared" si="0"/>
        <v>7</v>
      </c>
      <c r="B11" s="494"/>
      <c r="C11" s="495" t="s">
        <v>11</v>
      </c>
      <c r="D11" s="495"/>
    </row>
    <row r="12" ht="75" customHeight="1" spans="1:4">
      <c r="A12" s="493">
        <f t="shared" si="0"/>
        <v>8</v>
      </c>
      <c r="B12" s="494" t="s">
        <v>98</v>
      </c>
      <c r="C12" s="495"/>
      <c r="D12" s="495"/>
    </row>
    <row r="13" ht="63.75" customHeight="1" spans="1:4">
      <c r="A13" s="493">
        <f t="shared" si="0"/>
        <v>9</v>
      </c>
      <c r="B13" s="494" t="s">
        <v>99</v>
      </c>
      <c r="C13" s="495"/>
      <c r="D13" s="495"/>
    </row>
    <row r="14" ht="54" customHeight="1"/>
  </sheetData>
  <sheetProtection password="D6B1" sheet="1" selectLockedCells="1" objects="1"/>
  <mergeCells count="2">
    <mergeCell ref="A2:D2"/>
    <mergeCell ref="D6:D7"/>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D11"/>
  <sheetViews>
    <sheetView workbookViewId="0">
      <selection activeCell="A1" sqref="A1"/>
    </sheetView>
  </sheetViews>
  <sheetFormatPr defaultColWidth="9" defaultRowHeight="13" outlineLevelCol="3"/>
  <cols>
    <col min="1" max="1" width="4.62727272727273" style="422" customWidth="1"/>
    <col min="2" max="2" width="59.8181818181818" style="422" customWidth="1"/>
    <col min="3" max="3" width="88.4090909090909" style="422" customWidth="1"/>
    <col min="4" max="16384" width="9" style="422"/>
  </cols>
  <sheetData>
    <row r="1" ht="13.75" spans="1:4">
      <c r="A1" s="482" t="s">
        <v>100</v>
      </c>
      <c r="B1" s="482" t="s">
        <v>101</v>
      </c>
      <c r="C1" s="482" t="s">
        <v>102</v>
      </c>
      <c r="D1" s="483"/>
    </row>
    <row r="2" s="481" customFormat="1" ht="24.75" spans="1:3">
      <c r="A2" s="484">
        <v>1</v>
      </c>
      <c r="B2" s="484" t="s">
        <v>103</v>
      </c>
      <c r="C2" s="485" t="s">
        <v>104</v>
      </c>
    </row>
    <row r="3" s="481" customFormat="1" ht="24" spans="1:3">
      <c r="A3" s="486">
        <v>2</v>
      </c>
      <c r="B3" s="486" t="s">
        <v>105</v>
      </c>
      <c r="C3" s="487" t="s">
        <v>106</v>
      </c>
    </row>
    <row r="4" s="481" customFormat="1" spans="1:3">
      <c r="A4" s="486">
        <v>3</v>
      </c>
      <c r="B4" s="486" t="s">
        <v>107</v>
      </c>
      <c r="C4" s="487" t="s">
        <v>108</v>
      </c>
    </row>
    <row r="5" s="481" customFormat="1" ht="24" spans="1:3">
      <c r="A5" s="486">
        <v>4</v>
      </c>
      <c r="B5" s="486" t="s">
        <v>109</v>
      </c>
      <c r="C5" s="487" t="s">
        <v>110</v>
      </c>
    </row>
    <row r="6" s="481" customFormat="1" ht="24" spans="1:3">
      <c r="A6" s="486">
        <v>5</v>
      </c>
      <c r="B6" s="486" t="s">
        <v>111</v>
      </c>
      <c r="C6" s="487" t="s">
        <v>112</v>
      </c>
    </row>
    <row r="7" s="481" customFormat="1" ht="24" spans="1:3">
      <c r="A7" s="486">
        <v>6</v>
      </c>
      <c r="B7" s="486" t="s">
        <v>113</v>
      </c>
      <c r="C7" s="487" t="s">
        <v>114</v>
      </c>
    </row>
    <row r="8" s="481" customFormat="1" ht="36" spans="1:3">
      <c r="A8" s="486">
        <v>7</v>
      </c>
      <c r="B8" s="486" t="s">
        <v>115</v>
      </c>
      <c r="C8" s="487" t="s">
        <v>112</v>
      </c>
    </row>
    <row r="9" s="481" customFormat="1" ht="36" spans="1:3">
      <c r="A9" s="486">
        <v>8</v>
      </c>
      <c r="B9" s="486" t="s">
        <v>116</v>
      </c>
      <c r="C9" s="487" t="s">
        <v>117</v>
      </c>
    </row>
    <row r="10" s="481" customFormat="1" ht="48" spans="1:3">
      <c r="A10" s="486">
        <v>9</v>
      </c>
      <c r="B10" s="486" t="s">
        <v>118</v>
      </c>
      <c r="C10" s="487" t="s">
        <v>119</v>
      </c>
    </row>
    <row r="11" s="481" customFormat="1" ht="60" spans="1:3">
      <c r="A11" s="486">
        <v>10</v>
      </c>
      <c r="B11" s="486" t="s">
        <v>120</v>
      </c>
      <c r="C11" s="487" t="s">
        <v>121</v>
      </c>
    </row>
  </sheetData>
  <sheetProtection password="D6B1" sheet="1" objects="1"/>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AM50"/>
  <sheetViews>
    <sheetView showGridLines="0" topLeftCell="A5" workbookViewId="0">
      <selection activeCell="A1" sqref="A1"/>
    </sheetView>
  </sheetViews>
  <sheetFormatPr defaultColWidth="2.12727272727273" defaultRowHeight="12"/>
  <cols>
    <col min="1" max="1" width="2.62727272727273" style="453" customWidth="1"/>
    <col min="2" max="16384" width="2.12727272727273" style="453"/>
  </cols>
  <sheetData>
    <row r="1" ht="13" spans="39:39">
      <c r="AM1" s="457"/>
    </row>
    <row r="2" ht="13" spans="39:39">
      <c r="AM2" s="457"/>
    </row>
    <row r="3" ht="13" spans="39:39">
      <c r="AM3" s="457"/>
    </row>
    <row r="4" ht="13" spans="39:39">
      <c r="AM4" s="457"/>
    </row>
    <row r="5" ht="13" spans="1:39">
      <c r="A5" s="453" t="s">
        <v>122</v>
      </c>
      <c r="AM5" s="457"/>
    </row>
    <row r="6" ht="22.5" customHeight="1" spans="1:39">
      <c r="A6" s="454"/>
      <c r="B6" s="454"/>
      <c r="C6" s="454"/>
      <c r="D6" s="454"/>
      <c r="E6" s="454"/>
      <c r="F6" s="454"/>
      <c r="G6" s="454"/>
      <c r="H6" s="454"/>
      <c r="I6" s="454"/>
      <c r="J6" s="454"/>
      <c r="K6" s="454"/>
      <c r="L6" s="454"/>
      <c r="M6" s="454"/>
      <c r="N6" s="454"/>
      <c r="O6" s="454"/>
      <c r="P6" s="454"/>
      <c r="Q6" s="454"/>
      <c r="R6" s="454"/>
      <c r="S6" s="454"/>
      <c r="T6" s="454"/>
      <c r="U6" s="454"/>
      <c r="V6" s="454"/>
      <c r="W6" s="454"/>
      <c r="X6" s="454"/>
      <c r="Y6" s="454"/>
      <c r="Z6" s="454"/>
      <c r="AA6" s="454"/>
      <c r="AB6" s="454"/>
      <c r="AC6" s="454"/>
      <c r="AD6" s="454"/>
      <c r="AE6" s="454"/>
      <c r="AF6" s="454"/>
      <c r="AG6" s="454"/>
      <c r="AH6" s="454"/>
      <c r="AI6" s="454"/>
      <c r="AJ6" s="454"/>
      <c r="AK6" s="454"/>
      <c r="AL6" s="454"/>
      <c r="AM6" s="454"/>
    </row>
    <row r="7" ht="13" spans="1:39">
      <c r="A7" s="455"/>
      <c r="B7" s="455"/>
      <c r="C7" s="454"/>
      <c r="D7" s="454"/>
      <c r="E7" s="455"/>
      <c r="F7" s="455"/>
      <c r="G7" s="455"/>
      <c r="H7" s="455"/>
      <c r="I7" s="455"/>
      <c r="J7" s="455"/>
      <c r="K7" s="455"/>
      <c r="L7" s="455"/>
      <c r="M7" s="455"/>
      <c r="N7" s="455"/>
      <c r="O7" s="455"/>
      <c r="P7" s="455"/>
      <c r="Q7" s="455"/>
      <c r="R7" s="455"/>
      <c r="S7" s="455"/>
      <c r="T7" s="455"/>
      <c r="U7" s="455"/>
      <c r="V7" s="455"/>
      <c r="W7" s="455"/>
      <c r="X7" s="455"/>
      <c r="Y7" s="455"/>
      <c r="Z7" s="455"/>
      <c r="AA7" s="455"/>
      <c r="AB7" s="455"/>
      <c r="AC7" s="457" t="s">
        <v>123</v>
      </c>
      <c r="AD7" s="472">
        <v>8</v>
      </c>
      <c r="AE7" s="472"/>
      <c r="AF7" s="454" t="s">
        <v>124</v>
      </c>
      <c r="AG7" s="472">
        <v>10</v>
      </c>
      <c r="AH7" s="472"/>
      <c r="AI7" s="454" t="s">
        <v>125</v>
      </c>
      <c r="AJ7" s="472">
        <v>1</v>
      </c>
      <c r="AK7" s="472"/>
      <c r="AL7" s="454" t="s">
        <v>126</v>
      </c>
      <c r="AM7" s="454"/>
    </row>
    <row r="8" ht="45" customHeight="1" spans="1:39">
      <c r="A8" s="455"/>
      <c r="B8" s="455"/>
      <c r="C8" s="454"/>
      <c r="D8" s="454"/>
      <c r="E8" s="455"/>
      <c r="F8" s="455"/>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c r="AK8" s="455"/>
      <c r="AL8" s="455"/>
      <c r="AM8" s="455"/>
    </row>
    <row r="9" ht="18" customHeight="1" spans="1:39">
      <c r="A9" s="456" t="s">
        <v>127</v>
      </c>
      <c r="B9" s="456"/>
      <c r="C9" s="456"/>
      <c r="D9" s="456"/>
      <c r="E9" s="456"/>
      <c r="F9" s="456"/>
      <c r="G9" s="456"/>
      <c r="H9" s="455"/>
      <c r="I9" s="455" t="s">
        <v>128</v>
      </c>
      <c r="J9" s="455"/>
      <c r="K9" s="45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5"/>
      <c r="AK9" s="455"/>
      <c r="AL9" s="455"/>
      <c r="AM9" s="455"/>
    </row>
    <row r="10" ht="45" customHeight="1" spans="1:39">
      <c r="A10" s="457"/>
      <c r="B10" s="457"/>
      <c r="C10" s="457"/>
      <c r="D10" s="457"/>
      <c r="E10" s="457"/>
      <c r="F10" s="457"/>
      <c r="G10" s="457"/>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c r="AK10" s="455"/>
      <c r="AL10" s="455"/>
      <c r="AM10" s="455"/>
    </row>
    <row r="11" ht="15.75" customHeight="1" spans="1:39">
      <c r="A11" s="457"/>
      <c r="B11" s="457"/>
      <c r="C11" s="457"/>
      <c r="D11" s="457"/>
      <c r="E11" s="457"/>
      <c r="F11" s="457"/>
      <c r="G11" s="457"/>
      <c r="H11" s="455"/>
      <c r="I11" s="455"/>
      <c r="J11" s="455"/>
      <c r="K11" s="455"/>
      <c r="L11" s="455"/>
      <c r="M11" s="455"/>
      <c r="N11" s="455"/>
      <c r="O11" s="455"/>
      <c r="P11" s="455"/>
      <c r="Q11" s="455"/>
      <c r="R11" s="455"/>
      <c r="S11" s="455"/>
      <c r="T11" s="455"/>
      <c r="U11" s="455"/>
      <c r="V11" s="455"/>
      <c r="W11" s="460" t="s">
        <v>129</v>
      </c>
      <c r="X11" s="461"/>
      <c r="Y11" s="461"/>
      <c r="Z11" s="461"/>
      <c r="AA11" s="461"/>
      <c r="AB11" s="461"/>
      <c r="AC11" s="461"/>
      <c r="AD11" s="461"/>
      <c r="AE11" s="461"/>
      <c r="AF11" s="461"/>
      <c r="AG11" s="461"/>
      <c r="AH11" s="461"/>
      <c r="AI11" s="461"/>
      <c r="AJ11" s="461"/>
      <c r="AK11" s="461"/>
      <c r="AL11" s="457"/>
      <c r="AM11" s="455"/>
    </row>
    <row r="12" ht="15.75" customHeight="1" spans="1:39">
      <c r="A12" s="457"/>
      <c r="B12" s="457"/>
      <c r="C12" s="457"/>
      <c r="D12" s="457"/>
      <c r="E12" s="457"/>
      <c r="F12" s="457"/>
      <c r="G12" s="457"/>
      <c r="H12" s="455"/>
      <c r="I12" s="455"/>
      <c r="J12" s="455"/>
      <c r="K12" s="455"/>
      <c r="L12" s="455"/>
      <c r="M12" s="455"/>
      <c r="N12" s="455"/>
      <c r="O12" s="455"/>
      <c r="P12" s="455"/>
      <c r="Q12" s="455"/>
      <c r="R12" s="455"/>
      <c r="S12" s="455"/>
      <c r="T12" s="455"/>
      <c r="U12" s="455"/>
      <c r="V12" s="455"/>
      <c r="W12" s="462" t="s">
        <v>130</v>
      </c>
      <c r="X12" s="463"/>
      <c r="Y12" s="463"/>
      <c r="Z12" s="463"/>
      <c r="AA12" s="463"/>
      <c r="AB12" s="463"/>
      <c r="AC12" s="463"/>
      <c r="AD12" s="463"/>
      <c r="AE12" s="463"/>
      <c r="AF12" s="463"/>
      <c r="AG12" s="463"/>
      <c r="AH12" s="463"/>
      <c r="AI12" s="463"/>
      <c r="AJ12" s="463"/>
      <c r="AK12" s="463"/>
      <c r="AL12" s="480"/>
      <c r="AM12" s="455"/>
    </row>
    <row r="13" ht="60" customHeight="1" spans="1:39">
      <c r="A13" s="457"/>
      <c r="B13" s="457"/>
      <c r="C13" s="457"/>
      <c r="D13" s="457"/>
      <c r="E13" s="457"/>
      <c r="F13" s="457"/>
      <c r="G13" s="457"/>
      <c r="H13" s="455"/>
      <c r="I13" s="455"/>
      <c r="J13" s="455"/>
      <c r="K13" s="455"/>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c r="AK13" s="455"/>
      <c r="AL13" s="455"/>
      <c r="AM13" s="455"/>
    </row>
    <row r="14" ht="18" customHeight="1" spans="1:39">
      <c r="A14" s="455" t="s">
        <v>131</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c r="AK14" s="455"/>
      <c r="AL14" s="455"/>
      <c r="AM14" s="455"/>
    </row>
    <row r="15" ht="18" customHeight="1" spans="1:39">
      <c r="A15" s="455"/>
      <c r="B15" s="455"/>
      <c r="C15" s="455"/>
      <c r="D15" s="455"/>
      <c r="E15" s="455"/>
      <c r="F15" s="455"/>
      <c r="G15" s="455"/>
      <c r="H15" s="455"/>
      <c r="I15" s="455"/>
      <c r="J15" s="455"/>
      <c r="K15" s="455"/>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455"/>
      <c r="AM15" s="455"/>
    </row>
    <row r="16" ht="56.25" customHeight="1" spans="1:39">
      <c r="A16" s="455"/>
      <c r="B16" s="455"/>
      <c r="C16" s="454"/>
      <c r="D16" s="454"/>
      <c r="E16" s="455"/>
      <c r="F16" s="455"/>
      <c r="G16" s="455"/>
      <c r="H16" s="455"/>
      <c r="I16" s="455"/>
      <c r="J16" s="455"/>
      <c r="K16" s="455"/>
      <c r="L16" s="455"/>
      <c r="M16" s="455"/>
      <c r="N16" s="455"/>
      <c r="O16" s="455"/>
      <c r="P16" s="455"/>
      <c r="Q16" s="455"/>
      <c r="R16" s="455"/>
      <c r="S16" s="455"/>
      <c r="T16" s="455"/>
      <c r="U16" s="455"/>
      <c r="V16" s="455"/>
      <c r="W16" s="455"/>
      <c r="X16" s="455"/>
      <c r="Y16" s="455"/>
      <c r="Z16" s="455"/>
      <c r="AA16" s="455"/>
      <c r="AB16" s="455"/>
      <c r="AC16" s="455"/>
      <c r="AD16" s="455"/>
      <c r="AE16" s="455"/>
      <c r="AF16" s="455"/>
      <c r="AG16" s="455"/>
      <c r="AH16" s="455"/>
      <c r="AI16" s="455"/>
      <c r="AJ16" s="455"/>
      <c r="AK16" s="455"/>
      <c r="AL16" s="455"/>
      <c r="AM16" s="455"/>
    </row>
    <row r="17" ht="13" spans="1:39">
      <c r="A17" s="455" t="s">
        <v>132</v>
      </c>
      <c r="B17" s="455"/>
      <c r="C17" s="454"/>
      <c r="D17" s="454"/>
      <c r="E17" s="455"/>
      <c r="F17" s="455"/>
      <c r="G17" s="455"/>
      <c r="H17" s="455"/>
      <c r="I17" s="455"/>
      <c r="J17" s="455"/>
      <c r="K17" s="455"/>
      <c r="L17" s="455"/>
      <c r="M17" s="455"/>
      <c r="N17" s="455"/>
      <c r="O17" s="455"/>
      <c r="P17" s="455"/>
      <c r="Q17" s="455"/>
      <c r="R17" s="455"/>
      <c r="S17" s="455"/>
      <c r="T17" s="455"/>
      <c r="U17" s="455"/>
      <c r="V17" s="455"/>
      <c r="W17" s="455"/>
      <c r="X17" s="455"/>
      <c r="Y17" s="455"/>
      <c r="Z17" s="455"/>
      <c r="AA17" s="455"/>
      <c r="AB17" s="455"/>
      <c r="AC17" s="455"/>
      <c r="AD17" s="455"/>
      <c r="AE17" s="455"/>
      <c r="AF17" s="455"/>
      <c r="AG17" s="455"/>
      <c r="AH17" s="455"/>
      <c r="AI17" s="455"/>
      <c r="AJ17" s="455"/>
      <c r="AK17" s="455"/>
      <c r="AL17" s="455"/>
      <c r="AM17" s="455"/>
    </row>
    <row r="18" ht="14.25" customHeight="1" spans="1:39">
      <c r="A18" s="455"/>
      <c r="B18" s="455"/>
      <c r="C18" s="455"/>
      <c r="D18" s="455"/>
      <c r="E18" s="455"/>
      <c r="F18" s="455"/>
      <c r="G18" s="455"/>
      <c r="H18" s="455"/>
      <c r="I18" s="455"/>
      <c r="J18" s="455"/>
      <c r="K18" s="455"/>
      <c r="L18" s="455"/>
      <c r="M18" s="455"/>
      <c r="N18" s="455"/>
      <c r="O18" s="455"/>
      <c r="P18" s="455"/>
      <c r="Q18" s="455"/>
      <c r="R18" s="455"/>
      <c r="S18" s="455"/>
      <c r="T18" s="455"/>
      <c r="U18" s="455"/>
      <c r="V18" s="455"/>
      <c r="W18" s="455"/>
      <c r="X18" s="455"/>
      <c r="Y18" s="455"/>
      <c r="Z18" s="455"/>
      <c r="AA18" s="455"/>
      <c r="AB18" s="455"/>
      <c r="AC18" s="455"/>
      <c r="AD18" s="455"/>
      <c r="AE18" s="455"/>
      <c r="AF18" s="455"/>
      <c r="AG18" s="455"/>
      <c r="AH18" s="455"/>
      <c r="AI18" s="455"/>
      <c r="AJ18" s="455"/>
      <c r="AK18" s="455"/>
      <c r="AL18" s="455"/>
      <c r="AM18" s="455"/>
    </row>
    <row r="19" ht="14.25" customHeight="1" spans="1:39">
      <c r="A19" s="455"/>
      <c r="B19" s="455" t="s">
        <v>133</v>
      </c>
      <c r="C19" s="455"/>
      <c r="D19" s="455"/>
      <c r="E19" s="455"/>
      <c r="F19" s="455"/>
      <c r="G19" s="455"/>
      <c r="H19" s="455"/>
      <c r="I19" s="455"/>
      <c r="J19" s="455"/>
      <c r="K19" s="459">
        <v>2400</v>
      </c>
      <c r="L19" s="455"/>
      <c r="M19" s="455"/>
      <c r="N19" s="455"/>
      <c r="O19" s="455"/>
      <c r="P19" s="455"/>
      <c r="Q19" s="455"/>
      <c r="R19" s="455"/>
      <c r="S19" s="455" t="s">
        <v>134</v>
      </c>
      <c r="T19" s="455"/>
      <c r="U19" s="455"/>
      <c r="V19" s="455"/>
      <c r="W19" s="455"/>
      <c r="X19" s="455"/>
      <c r="Y19" s="455"/>
      <c r="Z19" s="455"/>
      <c r="AA19" s="455"/>
      <c r="AB19" s="455"/>
      <c r="AC19" s="455"/>
      <c r="AD19" s="455"/>
      <c r="AE19" s="455"/>
      <c r="AF19" s="455"/>
      <c r="AG19" s="455"/>
      <c r="AH19" s="455"/>
      <c r="AI19" s="455"/>
      <c r="AJ19" s="455"/>
      <c r="AK19" s="455"/>
      <c r="AL19" s="455"/>
      <c r="AM19" s="455"/>
    </row>
    <row r="20" ht="14.25" customHeight="1" spans="1:39">
      <c r="A20" s="455"/>
      <c r="B20" s="455" t="s">
        <v>135</v>
      </c>
      <c r="C20" s="455"/>
      <c r="D20" s="455"/>
      <c r="E20" s="455"/>
      <c r="F20" s="455"/>
      <c r="G20" s="455"/>
      <c r="H20" s="455"/>
      <c r="I20" s="455"/>
      <c r="J20" s="455"/>
      <c r="K20" s="459">
        <v>2400</v>
      </c>
      <c r="L20" s="455"/>
      <c r="M20" s="455"/>
      <c r="N20" s="455"/>
      <c r="O20" s="455"/>
      <c r="P20" s="455"/>
      <c r="Q20" s="455"/>
      <c r="R20" s="455"/>
      <c r="S20" s="455" t="s">
        <v>134</v>
      </c>
      <c r="T20" s="455"/>
      <c r="U20" s="455"/>
      <c r="V20" s="455"/>
      <c r="W20" s="455"/>
      <c r="X20" s="455"/>
      <c r="Y20" s="455"/>
      <c r="Z20" s="455"/>
      <c r="AA20" s="455"/>
      <c r="AB20" s="455"/>
      <c r="AC20" s="455"/>
      <c r="AD20" s="455"/>
      <c r="AE20" s="455"/>
      <c r="AF20" s="455"/>
      <c r="AG20" s="455"/>
      <c r="AH20" s="455"/>
      <c r="AI20" s="455"/>
      <c r="AJ20" s="455"/>
      <c r="AK20" s="455"/>
      <c r="AL20" s="455"/>
      <c r="AM20" s="455"/>
    </row>
    <row r="21" ht="14.25" customHeight="1" spans="1:39">
      <c r="A21" s="455"/>
      <c r="B21" s="455" t="s">
        <v>136</v>
      </c>
      <c r="C21" s="455"/>
      <c r="D21" s="455"/>
      <c r="E21" s="455"/>
      <c r="F21" s="455"/>
      <c r="G21" s="455"/>
      <c r="H21" s="455"/>
      <c r="I21" s="455"/>
      <c r="J21" s="455"/>
      <c r="K21" s="459">
        <v>0</v>
      </c>
      <c r="L21" s="455"/>
      <c r="M21" s="455"/>
      <c r="N21" s="455"/>
      <c r="O21" s="455"/>
      <c r="P21" s="455"/>
      <c r="Q21" s="455"/>
      <c r="R21" s="455"/>
      <c r="S21" s="455" t="s">
        <v>134</v>
      </c>
      <c r="T21" s="455"/>
      <c r="U21" s="455"/>
      <c r="V21" s="455"/>
      <c r="W21" s="455"/>
      <c r="X21" s="455"/>
      <c r="Y21" s="455"/>
      <c r="Z21" s="455"/>
      <c r="AA21" s="455"/>
      <c r="AB21" s="455"/>
      <c r="AC21" s="455"/>
      <c r="AD21" s="455"/>
      <c r="AE21" s="455"/>
      <c r="AF21" s="455"/>
      <c r="AG21" s="455"/>
      <c r="AH21" s="455"/>
      <c r="AI21" s="455"/>
      <c r="AJ21" s="455"/>
      <c r="AK21" s="455"/>
      <c r="AL21" s="455"/>
      <c r="AM21" s="455"/>
    </row>
    <row r="22" ht="14.25" customHeight="1" spans="1:39">
      <c r="A22" s="455"/>
      <c r="U22" s="455"/>
      <c r="V22" s="455"/>
      <c r="W22" s="455"/>
      <c r="X22" s="455"/>
      <c r="Y22" s="455"/>
      <c r="Z22" s="455"/>
      <c r="AA22" s="455"/>
      <c r="AB22" s="455"/>
      <c r="AC22" s="455"/>
      <c r="AD22" s="455"/>
      <c r="AE22" s="455"/>
      <c r="AF22" s="455"/>
      <c r="AG22" s="455"/>
      <c r="AH22" s="455"/>
      <c r="AI22" s="455"/>
      <c r="AJ22" s="455"/>
      <c r="AK22" s="455"/>
      <c r="AL22" s="455"/>
      <c r="AM22" s="455"/>
    </row>
    <row r="23" ht="14.25" customHeight="1" spans="1:39">
      <c r="A23" s="455"/>
      <c r="B23" s="455"/>
      <c r="C23" s="455"/>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c r="AE23" s="455"/>
      <c r="AF23" s="455"/>
      <c r="AG23" s="455"/>
      <c r="AH23" s="455"/>
      <c r="AI23" s="455"/>
      <c r="AJ23" s="455"/>
      <c r="AK23" s="455"/>
      <c r="AL23" s="455"/>
      <c r="AM23" s="455"/>
    </row>
    <row r="24" ht="14.25" customHeight="1" spans="1:39">
      <c r="A24" s="455"/>
      <c r="B24" s="455" t="s">
        <v>137</v>
      </c>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55"/>
      <c r="AM24" s="455"/>
    </row>
    <row r="25" ht="14.25" customHeight="1" spans="1:39">
      <c r="A25" s="455"/>
      <c r="B25" s="455"/>
      <c r="C25" s="455" t="s">
        <v>138</v>
      </c>
      <c r="D25" s="455"/>
      <c r="E25" s="455"/>
      <c r="F25" s="455"/>
      <c r="G25" s="455"/>
      <c r="H25" s="455"/>
      <c r="I25" s="455"/>
      <c r="J25" s="455"/>
      <c r="K25" s="455"/>
      <c r="L25" s="455"/>
      <c r="M25" s="455"/>
      <c r="N25" s="455"/>
      <c r="O25" s="455"/>
      <c r="P25" s="455"/>
      <c r="Q25" s="455"/>
      <c r="R25" s="455"/>
      <c r="S25" s="455"/>
      <c r="T25" s="455"/>
      <c r="U25" s="455"/>
      <c r="V25" s="455"/>
      <c r="W25" s="455"/>
      <c r="X25" s="459">
        <v>600</v>
      </c>
      <c r="Y25" s="459"/>
      <c r="Z25" s="459"/>
      <c r="AA25" s="459"/>
      <c r="AB25" s="459"/>
      <c r="AC25" s="455" t="s">
        <v>134</v>
      </c>
      <c r="AD25" s="455"/>
      <c r="AE25" s="455"/>
      <c r="AF25" s="455"/>
      <c r="AG25" s="455"/>
      <c r="AH25" s="455"/>
      <c r="AI25" s="455"/>
      <c r="AJ25" s="455"/>
      <c r="AK25" s="455"/>
      <c r="AL25" s="455"/>
      <c r="AM25" s="455"/>
    </row>
    <row r="26" ht="14.25" customHeight="1" spans="1:39">
      <c r="A26" s="455"/>
      <c r="B26" s="455"/>
      <c r="C26" s="455" t="s">
        <v>139</v>
      </c>
      <c r="D26" s="455"/>
      <c r="E26" s="455"/>
      <c r="F26" s="455"/>
      <c r="G26" s="455"/>
      <c r="H26" s="455"/>
      <c r="I26" s="455"/>
      <c r="J26" s="455"/>
      <c r="K26" s="455"/>
      <c r="L26" s="455"/>
      <c r="M26" s="455"/>
      <c r="N26" s="455"/>
      <c r="O26" s="455"/>
      <c r="P26" s="455"/>
      <c r="Q26" s="455"/>
      <c r="R26" s="455"/>
      <c r="S26" s="455"/>
      <c r="T26" s="455"/>
      <c r="U26" s="455"/>
      <c r="V26" s="455"/>
      <c r="W26" s="455"/>
      <c r="X26" s="459">
        <v>1800</v>
      </c>
      <c r="Y26" s="459"/>
      <c r="Z26" s="459"/>
      <c r="AA26" s="459"/>
      <c r="AB26" s="459"/>
      <c r="AC26" s="455" t="s">
        <v>134</v>
      </c>
      <c r="AD26" s="455"/>
      <c r="AE26" s="455"/>
      <c r="AF26" s="455"/>
      <c r="AG26" s="455"/>
      <c r="AH26" s="455"/>
      <c r="AI26" s="455"/>
      <c r="AJ26" s="455"/>
      <c r="AK26" s="455"/>
      <c r="AL26" s="455"/>
      <c r="AM26" s="455"/>
    </row>
    <row r="27" ht="14.25" customHeight="1" spans="1:39">
      <c r="A27" s="455"/>
      <c r="B27" s="455"/>
      <c r="C27" s="455"/>
      <c r="D27" s="455"/>
      <c r="E27" s="455"/>
      <c r="F27" s="455"/>
      <c r="G27" s="455"/>
      <c r="H27" s="455"/>
      <c r="I27" s="455"/>
      <c r="J27" s="455"/>
      <c r="K27" s="455"/>
      <c r="L27" s="455"/>
      <c r="M27" s="455"/>
      <c r="N27" s="455"/>
      <c r="O27" s="455"/>
      <c r="P27" s="455"/>
      <c r="Q27" s="455"/>
      <c r="R27" s="455"/>
      <c r="S27" s="455"/>
      <c r="T27" s="455"/>
      <c r="U27" s="455"/>
      <c r="V27" s="455"/>
      <c r="W27" s="455"/>
      <c r="X27" s="459"/>
      <c r="Y27" s="459"/>
      <c r="Z27" s="459"/>
      <c r="AA27" s="459"/>
      <c r="AB27" s="459"/>
      <c r="AC27" s="455"/>
      <c r="AD27" s="455"/>
      <c r="AE27" s="455"/>
      <c r="AF27" s="455"/>
      <c r="AG27" s="455"/>
      <c r="AH27" s="455"/>
      <c r="AI27" s="455"/>
      <c r="AJ27" s="455"/>
      <c r="AK27" s="455"/>
      <c r="AL27" s="455"/>
      <c r="AM27" s="455"/>
    </row>
    <row r="28" ht="14.25" customHeight="1" spans="1:39">
      <c r="A28" s="455"/>
      <c r="B28" s="455"/>
      <c r="C28" s="455"/>
      <c r="D28" s="455"/>
      <c r="E28" s="455"/>
      <c r="F28" s="455"/>
      <c r="G28" s="455"/>
      <c r="H28" s="455"/>
      <c r="I28" s="455"/>
      <c r="J28" s="455"/>
      <c r="K28" s="455"/>
      <c r="L28" s="455"/>
      <c r="M28" s="455"/>
      <c r="N28" s="455"/>
      <c r="O28" s="455"/>
      <c r="P28" s="455"/>
      <c r="Q28" s="455"/>
      <c r="R28" s="455"/>
      <c r="S28" s="455"/>
      <c r="T28" s="455"/>
      <c r="U28" s="455"/>
      <c r="V28" s="455"/>
      <c r="W28" s="455"/>
      <c r="X28" s="459"/>
      <c r="Y28" s="459"/>
      <c r="Z28" s="459"/>
      <c r="AA28" s="459"/>
      <c r="AB28" s="459"/>
      <c r="AC28" s="455"/>
      <c r="AD28" s="455"/>
      <c r="AE28" s="455"/>
      <c r="AF28" s="455"/>
      <c r="AG28" s="455"/>
      <c r="AH28" s="455"/>
      <c r="AI28" s="455"/>
      <c r="AJ28" s="455"/>
      <c r="AK28" s="455"/>
      <c r="AL28" s="455"/>
      <c r="AM28" s="455"/>
    </row>
    <row r="29" ht="14.25" customHeight="1" spans="2:37">
      <c r="B29" s="455"/>
      <c r="C29" s="455"/>
      <c r="D29" s="455"/>
      <c r="E29" s="455"/>
      <c r="F29" s="455"/>
      <c r="G29" s="455"/>
      <c r="H29" s="455"/>
      <c r="I29" s="455"/>
      <c r="J29" s="455"/>
      <c r="K29" s="455"/>
      <c r="L29" s="455"/>
      <c r="M29" s="455"/>
      <c r="N29" s="455"/>
      <c r="O29" s="455"/>
      <c r="P29" s="455"/>
      <c r="Q29" s="455"/>
      <c r="R29" s="455"/>
      <c r="S29" s="455"/>
      <c r="T29" s="455"/>
      <c r="U29" s="455"/>
      <c r="V29" s="455"/>
      <c r="W29" s="455"/>
      <c r="X29" s="455"/>
      <c r="Y29" s="455"/>
      <c r="Z29" s="455"/>
      <c r="AA29" s="455"/>
      <c r="AB29" s="455"/>
      <c r="AC29" s="455"/>
      <c r="AD29" s="455"/>
      <c r="AE29" s="455"/>
      <c r="AF29" s="455"/>
      <c r="AG29" s="455"/>
      <c r="AH29" s="455"/>
      <c r="AI29" s="455"/>
      <c r="AJ29" s="455"/>
      <c r="AK29" s="455"/>
    </row>
    <row r="30" ht="14.25" customHeight="1" spans="2:37">
      <c r="B30" s="455" t="s">
        <v>140</v>
      </c>
      <c r="C30" s="455"/>
      <c r="D30" s="455"/>
      <c r="E30" s="455"/>
      <c r="F30" s="455"/>
      <c r="G30" s="455"/>
      <c r="H30" s="455"/>
      <c r="I30" s="455"/>
      <c r="J30" s="455"/>
      <c r="K30" s="455"/>
      <c r="L30" s="455"/>
      <c r="M30" s="455"/>
      <c r="N30" s="455"/>
      <c r="O30" s="455"/>
      <c r="P30" s="455"/>
      <c r="Q30" s="455"/>
      <c r="R30" s="455"/>
      <c r="S30" s="455"/>
      <c r="T30" s="455"/>
      <c r="U30" s="455"/>
      <c r="V30" s="455"/>
      <c r="W30" s="455"/>
      <c r="X30" s="455"/>
      <c r="Y30" s="455"/>
      <c r="Z30" s="455"/>
      <c r="AA30" s="455"/>
      <c r="AB30" s="455"/>
      <c r="AC30" s="455"/>
      <c r="AD30" s="455"/>
      <c r="AE30" s="455"/>
      <c r="AF30" s="455"/>
      <c r="AG30" s="455"/>
      <c r="AH30" s="455"/>
      <c r="AI30" s="455"/>
      <c r="AJ30" s="455"/>
      <c r="AK30" s="455"/>
    </row>
    <row r="31" ht="14.25" customHeight="1" spans="2:37">
      <c r="B31" s="455" t="s">
        <v>141</v>
      </c>
      <c r="C31" s="455"/>
      <c r="D31" s="455"/>
      <c r="E31" s="455"/>
      <c r="F31" s="455"/>
      <c r="G31" s="455"/>
      <c r="H31" s="455"/>
      <c r="I31" s="455"/>
      <c r="J31" s="455"/>
      <c r="K31" s="455"/>
      <c r="L31" s="455"/>
      <c r="M31" s="455"/>
      <c r="N31" s="455"/>
      <c r="O31" s="455"/>
      <c r="P31" s="455"/>
      <c r="Q31" s="455"/>
      <c r="R31" s="455"/>
      <c r="S31" s="455"/>
      <c r="T31" s="455"/>
      <c r="U31" s="455"/>
      <c r="V31" s="455"/>
      <c r="W31" s="455"/>
      <c r="X31" s="455"/>
      <c r="Y31" s="455"/>
      <c r="Z31" s="455"/>
      <c r="AA31" s="455"/>
      <c r="AB31" s="455"/>
      <c r="AC31" s="455"/>
      <c r="AD31" s="455"/>
      <c r="AE31" s="455"/>
      <c r="AF31" s="455"/>
      <c r="AG31" s="455"/>
      <c r="AH31" s="455"/>
      <c r="AI31" s="455"/>
      <c r="AJ31" s="455"/>
      <c r="AK31" s="455"/>
    </row>
    <row r="32" ht="14.25" customHeight="1" spans="2:37">
      <c r="B32" s="455" t="s">
        <v>142</v>
      </c>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455"/>
      <c r="AA32" s="455"/>
      <c r="AB32" s="455"/>
      <c r="AC32" s="455"/>
      <c r="AD32" s="455"/>
      <c r="AE32" s="455"/>
      <c r="AF32" s="455"/>
      <c r="AG32" s="455"/>
      <c r="AH32" s="455"/>
      <c r="AI32" s="455"/>
      <c r="AJ32" s="455"/>
      <c r="AK32" s="455"/>
    </row>
    <row r="33" ht="14.25" customHeight="1" spans="2:37">
      <c r="B33" s="455"/>
      <c r="C33" s="455"/>
      <c r="D33" s="455"/>
      <c r="E33" s="455"/>
      <c r="F33" s="455"/>
      <c r="G33" s="455"/>
      <c r="H33" s="455"/>
      <c r="I33" s="455"/>
      <c r="J33" s="455"/>
      <c r="K33" s="455"/>
      <c r="L33" s="455"/>
      <c r="M33" s="455"/>
      <c r="N33" s="455"/>
      <c r="O33" s="455"/>
      <c r="P33" s="455"/>
      <c r="Q33" s="455"/>
      <c r="R33" s="455"/>
      <c r="S33" s="455"/>
      <c r="T33" s="455"/>
      <c r="U33" s="455"/>
      <c r="V33" s="455"/>
      <c r="W33" s="455"/>
      <c r="X33" s="455"/>
      <c r="Y33" s="455"/>
      <c r="Z33" s="455"/>
      <c r="AA33" s="455"/>
      <c r="AB33" s="455"/>
      <c r="AC33" s="455"/>
      <c r="AD33" s="455"/>
      <c r="AE33" s="455"/>
      <c r="AF33" s="455"/>
      <c r="AG33" s="455"/>
      <c r="AH33" s="455"/>
      <c r="AI33" s="455"/>
      <c r="AJ33" s="455"/>
      <c r="AK33" s="455"/>
    </row>
    <row r="34" ht="14.25" customHeight="1" spans="2:37">
      <c r="B34" s="455"/>
      <c r="C34" s="455"/>
      <c r="D34" s="455"/>
      <c r="E34" s="455"/>
      <c r="F34" s="455"/>
      <c r="G34" s="455"/>
      <c r="H34" s="455"/>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5"/>
    </row>
    <row r="38" spans="20:20">
      <c r="T38" s="453" t="s">
        <v>143</v>
      </c>
    </row>
    <row r="39" ht="6" customHeight="1"/>
    <row r="40" ht="18" customHeight="1" spans="21:37">
      <c r="U40" s="464" t="s">
        <v>144</v>
      </c>
      <c r="V40" s="465"/>
      <c r="W40" s="465"/>
      <c r="X40" s="465"/>
      <c r="Y40" s="465"/>
      <c r="Z40" s="465"/>
      <c r="AA40" s="465"/>
      <c r="AB40" s="473"/>
      <c r="AC40" s="474" t="s">
        <v>145</v>
      </c>
      <c r="AD40" s="475"/>
      <c r="AE40" s="475"/>
      <c r="AF40" s="475"/>
      <c r="AG40" s="475"/>
      <c r="AH40" s="475"/>
      <c r="AI40" s="475"/>
      <c r="AJ40" s="475"/>
      <c r="AK40" s="475"/>
    </row>
    <row r="41" ht="18.75" customHeight="1" spans="21:37">
      <c r="U41" s="464" t="s">
        <v>146</v>
      </c>
      <c r="V41" s="465"/>
      <c r="W41" s="465"/>
      <c r="X41" s="465"/>
      <c r="Y41" s="465"/>
      <c r="Z41" s="465"/>
      <c r="AA41" s="465"/>
      <c r="AB41" s="473"/>
      <c r="AC41" s="474" t="s">
        <v>147</v>
      </c>
      <c r="AD41" s="475"/>
      <c r="AE41" s="475"/>
      <c r="AF41" s="475"/>
      <c r="AG41" s="475"/>
      <c r="AH41" s="475"/>
      <c r="AI41" s="475"/>
      <c r="AJ41" s="475"/>
      <c r="AK41" s="475"/>
    </row>
    <row r="42" ht="18.75" customHeight="1" spans="21:37">
      <c r="U42" s="464" t="s">
        <v>148</v>
      </c>
      <c r="V42" s="465"/>
      <c r="W42" s="465"/>
      <c r="X42" s="465"/>
      <c r="Y42" s="465"/>
      <c r="Z42" s="465"/>
      <c r="AA42" s="465"/>
      <c r="AB42" s="473"/>
      <c r="AC42" s="474" t="s">
        <v>149</v>
      </c>
      <c r="AD42" s="475"/>
      <c r="AE42" s="475"/>
      <c r="AF42" s="475"/>
      <c r="AG42" s="475"/>
      <c r="AH42" s="475"/>
      <c r="AI42" s="475"/>
      <c r="AJ42" s="475"/>
      <c r="AK42" s="475"/>
    </row>
    <row r="43" ht="18.75" customHeight="1" spans="21:37">
      <c r="U43" s="466" t="s">
        <v>150</v>
      </c>
      <c r="V43" s="467"/>
      <c r="W43" s="467"/>
      <c r="X43" s="468"/>
      <c r="Y43" s="476" t="s">
        <v>151</v>
      </c>
      <c r="Z43" s="477"/>
      <c r="AA43" s="477"/>
      <c r="AB43" s="478"/>
      <c r="AC43" s="474" t="s">
        <v>152</v>
      </c>
      <c r="AD43" s="475"/>
      <c r="AE43" s="475"/>
      <c r="AF43" s="475"/>
      <c r="AG43" s="475"/>
      <c r="AH43" s="475"/>
      <c r="AI43" s="475"/>
      <c r="AJ43" s="475"/>
      <c r="AK43" s="475"/>
    </row>
    <row r="44" ht="18.75" customHeight="1" spans="21:37">
      <c r="U44" s="469"/>
      <c r="V44" s="470"/>
      <c r="W44" s="470"/>
      <c r="X44" s="471"/>
      <c r="Y44" s="476" t="s">
        <v>153</v>
      </c>
      <c r="Z44" s="477"/>
      <c r="AA44" s="477"/>
      <c r="AB44" s="478"/>
      <c r="AC44" s="479" t="s">
        <v>154</v>
      </c>
      <c r="AD44" s="474"/>
      <c r="AE44" s="474"/>
      <c r="AF44" s="474"/>
      <c r="AG44" s="474"/>
      <c r="AH44" s="474"/>
      <c r="AI44" s="474"/>
      <c r="AJ44" s="474"/>
      <c r="AK44" s="474"/>
    </row>
    <row r="45" ht="18.75" customHeight="1" spans="1:37">
      <c r="A45" s="458"/>
      <c r="B45" s="458"/>
      <c r="C45" s="458"/>
      <c r="D45" s="458"/>
      <c r="E45" s="458"/>
      <c r="F45" s="458"/>
      <c r="G45" s="458"/>
      <c r="H45" s="458"/>
      <c r="I45" s="458"/>
      <c r="J45" s="458"/>
      <c r="K45" s="458"/>
      <c r="L45" s="458"/>
      <c r="M45" s="458"/>
      <c r="N45" s="458"/>
      <c r="O45" s="458"/>
      <c r="P45" s="458"/>
      <c r="Q45" s="458"/>
      <c r="R45" s="458"/>
      <c r="S45" s="458"/>
      <c r="T45" s="458"/>
      <c r="U45" s="458"/>
      <c r="V45" s="458"/>
      <c r="W45" s="458"/>
      <c r="X45" s="458"/>
      <c r="Y45" s="458"/>
      <c r="Z45" s="458"/>
      <c r="AA45" s="458"/>
      <c r="AB45" s="458"/>
      <c r="AC45" s="458"/>
      <c r="AD45" s="458"/>
      <c r="AE45" s="458"/>
      <c r="AF45" s="458"/>
      <c r="AG45" s="458"/>
      <c r="AH45" s="458"/>
      <c r="AI45" s="458"/>
      <c r="AJ45" s="458"/>
      <c r="AK45" s="458"/>
    </row>
    <row r="46" spans="1:37">
      <c r="A46" s="458"/>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c r="AJ46" s="458"/>
      <c r="AK46" s="458"/>
    </row>
    <row r="47" spans="1:37">
      <c r="A47" s="458"/>
      <c r="B47" s="458"/>
      <c r="C47" s="458"/>
      <c r="D47" s="458"/>
      <c r="E47" s="458"/>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row>
    <row r="48" spans="1:37">
      <c r="A48" s="458"/>
      <c r="B48" s="458"/>
      <c r="C48" s="458"/>
      <c r="D48" s="458"/>
      <c r="E48" s="458"/>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8"/>
      <c r="AK48" s="458"/>
    </row>
    <row r="49" spans="1:37">
      <c r="A49" s="458"/>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row>
    <row r="50" spans="1:37">
      <c r="A50" s="458"/>
      <c r="B50" s="458"/>
      <c r="C50" s="458"/>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row>
  </sheetData>
  <sheetProtection password="D6B1" sheet="1" selectLockedCells="1" objects="1"/>
  <mergeCells count="26">
    <mergeCell ref="AD7:AE7"/>
    <mergeCell ref="AG7:AH7"/>
    <mergeCell ref="AJ7:AK7"/>
    <mergeCell ref="A9:G9"/>
    <mergeCell ref="W11:AK11"/>
    <mergeCell ref="B19:J19"/>
    <mergeCell ref="K19:R19"/>
    <mergeCell ref="B20:J20"/>
    <mergeCell ref="K20:R20"/>
    <mergeCell ref="B21:J21"/>
    <mergeCell ref="K21:R21"/>
    <mergeCell ref="C25:W25"/>
    <mergeCell ref="X25:AB25"/>
    <mergeCell ref="C26:W26"/>
    <mergeCell ref="X26:AB26"/>
    <mergeCell ref="U40:AA40"/>
    <mergeCell ref="AC40:AK40"/>
    <mergeCell ref="U41:AA41"/>
    <mergeCell ref="AC41:AK41"/>
    <mergeCell ref="U42:AA42"/>
    <mergeCell ref="AC42:AK42"/>
    <mergeCell ref="Y43:AB43"/>
    <mergeCell ref="AC43:AK43"/>
    <mergeCell ref="Y44:AB44"/>
    <mergeCell ref="AC44:AK44"/>
    <mergeCell ref="U43:W44"/>
  </mergeCells>
  <hyperlinks>
    <hyperlink ref="AC44" r:id="rId2" display="ngt123@abc.niigata.com"/>
  </hyperlinks>
  <printOptions horizontalCentered="1"/>
  <pageMargins left="0.708661417322835" right="0.708661417322835" top="0.94488188976378" bottom="0.748031496062992" header="0.31496062992126" footer="0.31496062992126"/>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M46"/>
  <sheetViews>
    <sheetView showGridLines="0" workbookViewId="0">
      <selection activeCell="AD3" sqref="AD3:AE3"/>
    </sheetView>
  </sheetViews>
  <sheetFormatPr defaultColWidth="2.12727272727273" defaultRowHeight="12"/>
  <cols>
    <col min="1" max="1" width="2.62727272727273" style="420" customWidth="1"/>
    <col min="2" max="16384" width="2.12727272727273" style="420"/>
  </cols>
  <sheetData>
    <row r="1" ht="13" spans="1:39">
      <c r="A1" s="420" t="s">
        <v>155</v>
      </c>
      <c r="AM1" s="424"/>
    </row>
    <row r="2" ht="22.5" customHeight="1" spans="1:39">
      <c r="A2" s="421"/>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row>
    <row r="3" ht="13" spans="1:39">
      <c r="A3" s="422"/>
      <c r="B3" s="422"/>
      <c r="C3" s="421"/>
      <c r="D3" s="421"/>
      <c r="E3" s="422"/>
      <c r="F3" s="422"/>
      <c r="G3" s="422"/>
      <c r="H3" s="422"/>
      <c r="I3" s="422"/>
      <c r="J3" s="422"/>
      <c r="K3" s="422"/>
      <c r="L3" s="422"/>
      <c r="M3" s="422"/>
      <c r="N3" s="422"/>
      <c r="O3" s="422"/>
      <c r="P3" s="422"/>
      <c r="Q3" s="422"/>
      <c r="R3" s="422"/>
      <c r="S3" s="422"/>
      <c r="T3" s="422"/>
      <c r="U3" s="422"/>
      <c r="V3" s="422"/>
      <c r="W3" s="422"/>
      <c r="X3" s="422"/>
      <c r="Y3" s="422"/>
      <c r="Z3" s="422"/>
      <c r="AA3" s="422"/>
      <c r="AB3" s="422"/>
      <c r="AC3" s="424" t="s">
        <v>123</v>
      </c>
      <c r="AD3" s="451"/>
      <c r="AE3" s="451"/>
      <c r="AF3" s="421" t="s">
        <v>124</v>
      </c>
      <c r="AG3" s="451"/>
      <c r="AH3" s="451"/>
      <c r="AI3" s="421" t="s">
        <v>125</v>
      </c>
      <c r="AJ3" s="451"/>
      <c r="AK3" s="451"/>
      <c r="AL3" s="421" t="s">
        <v>126</v>
      </c>
      <c r="AM3" s="421"/>
    </row>
    <row r="4" ht="45" customHeight="1" spans="1:39">
      <c r="A4" s="422"/>
      <c r="B4" s="422"/>
      <c r="C4" s="421"/>
      <c r="D4" s="421"/>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row>
    <row r="5" ht="18" customHeight="1" spans="1:39">
      <c r="A5" s="423" t="s">
        <v>127</v>
      </c>
      <c r="B5" s="423"/>
      <c r="C5" s="423"/>
      <c r="D5" s="423"/>
      <c r="E5" s="423"/>
      <c r="F5" s="423"/>
      <c r="G5" s="423"/>
      <c r="H5" s="422"/>
      <c r="I5" s="422" t="s">
        <v>128</v>
      </c>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c r="AI5" s="422"/>
      <c r="AJ5" s="422"/>
      <c r="AK5" s="422"/>
      <c r="AL5" s="422"/>
      <c r="AM5" s="422"/>
    </row>
    <row r="6" ht="45" customHeight="1" spans="1:39">
      <c r="A6" s="424"/>
      <c r="B6" s="424"/>
      <c r="C6" s="424"/>
      <c r="D6" s="424"/>
      <c r="E6" s="424"/>
      <c r="F6" s="424"/>
      <c r="G6" s="424"/>
      <c r="H6" s="422"/>
      <c r="I6" s="422"/>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2"/>
      <c r="AJ6" s="422"/>
      <c r="AK6" s="422"/>
      <c r="AL6" s="422"/>
      <c r="AM6" s="422"/>
    </row>
    <row r="7" ht="15.75" customHeight="1" spans="1:39">
      <c r="A7" s="424"/>
      <c r="B7" s="424"/>
      <c r="C7" s="424"/>
      <c r="D7" s="424"/>
      <c r="E7" s="424"/>
      <c r="F7" s="424"/>
      <c r="G7" s="424"/>
      <c r="H7" s="422"/>
      <c r="I7" s="422"/>
      <c r="J7" s="422"/>
      <c r="K7" s="422"/>
      <c r="L7" s="422"/>
      <c r="M7" s="422"/>
      <c r="N7" s="422"/>
      <c r="O7" s="422"/>
      <c r="P7" s="422"/>
      <c r="Q7" s="422"/>
      <c r="R7" s="422"/>
      <c r="S7" s="422"/>
      <c r="T7" s="422"/>
      <c r="U7" s="422"/>
      <c r="V7" s="422"/>
      <c r="W7" s="450" t="s">
        <v>156</v>
      </c>
      <c r="X7" s="450"/>
      <c r="Y7" s="450"/>
      <c r="Z7" s="450"/>
      <c r="AA7" s="450"/>
      <c r="AB7" s="450"/>
      <c r="AC7" s="450"/>
      <c r="AD7" s="450"/>
      <c r="AE7" s="450"/>
      <c r="AF7" s="450"/>
      <c r="AG7" s="450"/>
      <c r="AH7" s="450"/>
      <c r="AI7" s="450"/>
      <c r="AJ7" s="450"/>
      <c r="AK7" s="450"/>
      <c r="AL7" s="424"/>
      <c r="AM7" s="422"/>
    </row>
    <row r="8" ht="15.75" customHeight="1" spans="1:39">
      <c r="A8" s="424"/>
      <c r="B8" s="424"/>
      <c r="C8" s="424"/>
      <c r="D8" s="424"/>
      <c r="E8" s="424"/>
      <c r="F8" s="424"/>
      <c r="G8" s="424"/>
      <c r="H8" s="422"/>
      <c r="I8" s="422"/>
      <c r="J8" s="422"/>
      <c r="K8" s="422"/>
      <c r="L8" s="422"/>
      <c r="M8" s="422"/>
      <c r="N8" s="422"/>
      <c r="O8" s="422"/>
      <c r="P8" s="422"/>
      <c r="Q8" s="422"/>
      <c r="R8" s="422"/>
      <c r="S8" s="422"/>
      <c r="T8" s="422"/>
      <c r="U8" s="422"/>
      <c r="V8" s="422"/>
      <c r="W8" s="450" t="s">
        <v>157</v>
      </c>
      <c r="X8" s="450"/>
      <c r="Y8" s="450"/>
      <c r="Z8" s="450"/>
      <c r="AA8" s="450"/>
      <c r="AB8" s="450"/>
      <c r="AC8" s="450"/>
      <c r="AD8" s="450"/>
      <c r="AE8" s="450"/>
      <c r="AF8" s="450"/>
      <c r="AG8" s="450"/>
      <c r="AH8" s="450"/>
      <c r="AI8" s="450"/>
      <c r="AJ8" s="450"/>
      <c r="AK8" s="450"/>
      <c r="AL8" s="444"/>
      <c r="AM8" s="422"/>
    </row>
    <row r="9" ht="60" customHeight="1" spans="1:39">
      <c r="A9" s="424"/>
      <c r="B9" s="424"/>
      <c r="C9" s="424"/>
      <c r="D9" s="424"/>
      <c r="E9" s="424"/>
      <c r="F9" s="424"/>
      <c r="G9" s="424"/>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2"/>
      <c r="AL9" s="422"/>
      <c r="AM9" s="422"/>
    </row>
    <row r="10" ht="18" customHeight="1" spans="1:39">
      <c r="A10" s="422" t="s">
        <v>131</v>
      </c>
      <c r="B10" s="422"/>
      <c r="C10" s="422"/>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row>
    <row r="11" ht="18" customHeight="1" spans="1:39">
      <c r="A11" s="422"/>
      <c r="B11" s="422"/>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row>
    <row r="12" ht="56.25" customHeight="1" spans="1:39">
      <c r="A12" s="422"/>
      <c r="B12" s="422"/>
      <c r="C12" s="421"/>
      <c r="D12" s="421"/>
      <c r="E12" s="422"/>
      <c r="F12" s="422"/>
      <c r="G12" s="422"/>
      <c r="H12" s="422"/>
      <c r="I12" s="422"/>
      <c r="J12" s="422"/>
      <c r="K12" s="422"/>
      <c r="L12" s="422"/>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row>
    <row r="13" ht="13" spans="1:39">
      <c r="A13" s="422" t="s">
        <v>132</v>
      </c>
      <c r="B13" s="422"/>
      <c r="C13" s="421"/>
      <c r="D13" s="421"/>
      <c r="E13" s="422"/>
      <c r="F13" s="422"/>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row>
    <row r="14" ht="14.25" customHeight="1" spans="1:39">
      <c r="A14" s="422"/>
      <c r="B14" s="422"/>
      <c r="C14" s="422"/>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row>
    <row r="15" ht="14.25" customHeight="1" spans="1:39">
      <c r="A15" s="422"/>
      <c r="B15" s="422" t="s">
        <v>133</v>
      </c>
      <c r="C15" s="422"/>
      <c r="D15" s="422"/>
      <c r="E15" s="422"/>
      <c r="F15" s="422"/>
      <c r="G15" s="422"/>
      <c r="H15" s="422"/>
      <c r="I15" s="422"/>
      <c r="J15" s="422"/>
      <c r="K15" s="426">
        <f ca="1">SUM(清算額一覧!J5:J54)</f>
        <v>0</v>
      </c>
      <c r="L15" s="422"/>
      <c r="M15" s="422"/>
      <c r="N15" s="422"/>
      <c r="O15" s="422"/>
      <c r="P15" s="422"/>
      <c r="Q15" s="422"/>
      <c r="R15" s="422"/>
      <c r="S15" s="422" t="s">
        <v>134</v>
      </c>
      <c r="T15" s="422"/>
      <c r="U15" s="422"/>
      <c r="V15" s="422"/>
      <c r="W15" s="422"/>
      <c r="X15" s="422"/>
      <c r="Y15" s="422"/>
      <c r="Z15" s="422"/>
      <c r="AA15" s="422"/>
      <c r="AB15" s="422"/>
      <c r="AC15" s="422"/>
      <c r="AD15" s="422"/>
      <c r="AE15" s="422"/>
      <c r="AF15" s="422"/>
      <c r="AG15" s="422"/>
      <c r="AH15" s="422"/>
      <c r="AI15" s="422"/>
      <c r="AJ15" s="422"/>
      <c r="AK15" s="422"/>
      <c r="AL15" s="422"/>
      <c r="AM15" s="422"/>
    </row>
    <row r="16" ht="14.25" customHeight="1" spans="1:39">
      <c r="A16" s="422"/>
      <c r="B16" s="422" t="s">
        <v>135</v>
      </c>
      <c r="C16" s="422"/>
      <c r="D16" s="422"/>
      <c r="E16" s="422"/>
      <c r="F16" s="422"/>
      <c r="G16" s="422"/>
      <c r="H16" s="422"/>
      <c r="I16" s="422"/>
      <c r="J16" s="422"/>
      <c r="K16" s="426">
        <f ca="1">SUM(X21:AB22)</f>
        <v>0</v>
      </c>
      <c r="L16" s="422"/>
      <c r="M16" s="422"/>
      <c r="N16" s="422"/>
      <c r="O16" s="422"/>
      <c r="P16" s="422"/>
      <c r="Q16" s="422"/>
      <c r="R16" s="422"/>
      <c r="S16" s="422" t="s">
        <v>134</v>
      </c>
      <c r="T16" s="422"/>
      <c r="U16" s="422"/>
      <c r="V16" s="422"/>
      <c r="W16" s="422"/>
      <c r="X16" s="422"/>
      <c r="Y16" s="422"/>
      <c r="Z16" s="422"/>
      <c r="AA16" s="422"/>
      <c r="AB16" s="422"/>
      <c r="AC16" s="422"/>
      <c r="AD16" s="422"/>
      <c r="AE16" s="422"/>
      <c r="AF16" s="422"/>
      <c r="AG16" s="422"/>
      <c r="AH16" s="422"/>
      <c r="AI16" s="422"/>
      <c r="AJ16" s="422"/>
      <c r="AK16" s="422"/>
      <c r="AL16" s="422"/>
      <c r="AM16" s="422"/>
    </row>
    <row r="17" ht="14.25" customHeight="1" spans="1:39">
      <c r="A17" s="422"/>
      <c r="B17" s="422" t="s">
        <v>136</v>
      </c>
      <c r="C17" s="422"/>
      <c r="D17" s="422"/>
      <c r="E17" s="422"/>
      <c r="F17" s="422"/>
      <c r="G17" s="422"/>
      <c r="H17" s="422"/>
      <c r="I17" s="422"/>
      <c r="J17" s="422"/>
      <c r="K17" s="426">
        <f ca="1">SUM(清算額一覧!P5:P54)</f>
        <v>0</v>
      </c>
      <c r="L17" s="422"/>
      <c r="M17" s="422"/>
      <c r="N17" s="422"/>
      <c r="O17" s="422"/>
      <c r="P17" s="422"/>
      <c r="Q17" s="422"/>
      <c r="R17" s="422"/>
      <c r="S17" s="422" t="s">
        <v>134</v>
      </c>
      <c r="T17" s="422"/>
      <c r="U17" s="422"/>
      <c r="V17" s="422"/>
      <c r="W17" s="422"/>
      <c r="X17" s="422"/>
      <c r="Y17" s="422"/>
      <c r="Z17" s="422"/>
      <c r="AA17" s="422"/>
      <c r="AB17" s="422"/>
      <c r="AC17" s="422"/>
      <c r="AD17" s="422"/>
      <c r="AE17" s="422"/>
      <c r="AF17" s="422"/>
      <c r="AG17" s="422"/>
      <c r="AH17" s="422"/>
      <c r="AI17" s="422"/>
      <c r="AJ17" s="422"/>
      <c r="AK17" s="422"/>
      <c r="AL17" s="422"/>
      <c r="AM17" s="422"/>
    </row>
    <row r="18" ht="14.25" customHeight="1" spans="1:39">
      <c r="A18" s="422"/>
      <c r="U18" s="422"/>
      <c r="V18" s="422"/>
      <c r="W18" s="422"/>
      <c r="X18" s="422"/>
      <c r="Y18" s="422"/>
      <c r="Z18" s="422"/>
      <c r="AA18" s="422"/>
      <c r="AB18" s="422"/>
      <c r="AC18" s="422"/>
      <c r="AD18" s="422"/>
      <c r="AE18" s="422"/>
      <c r="AF18" s="422"/>
      <c r="AG18" s="422"/>
      <c r="AH18" s="422"/>
      <c r="AI18" s="422"/>
      <c r="AJ18" s="422"/>
      <c r="AK18" s="422"/>
      <c r="AL18" s="422"/>
      <c r="AM18" s="422"/>
    </row>
    <row r="19" ht="14.25" customHeight="1" spans="1:39">
      <c r="A19" s="422"/>
      <c r="B19" s="422"/>
      <c r="C19" s="422"/>
      <c r="D19" s="422"/>
      <c r="E19" s="422"/>
      <c r="F19" s="422"/>
      <c r="G19" s="422"/>
      <c r="H19" s="422"/>
      <c r="I19" s="422"/>
      <c r="J19" s="422"/>
      <c r="K19" s="422"/>
      <c r="L19" s="422"/>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row>
    <row r="20" ht="14.25" customHeight="1" spans="1:39">
      <c r="A20" s="422"/>
      <c r="B20" s="422" t="s">
        <v>137</v>
      </c>
      <c r="C20" s="422"/>
      <c r="D20" s="422"/>
      <c r="E20" s="422"/>
      <c r="F20" s="422"/>
      <c r="G20" s="422"/>
      <c r="H20" s="422"/>
      <c r="I20" s="422"/>
      <c r="J20" s="422"/>
      <c r="K20" s="422"/>
      <c r="L20" s="422"/>
      <c r="M20" s="422"/>
      <c r="N20" s="422"/>
      <c r="O20" s="422"/>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row>
    <row r="21" ht="14.25" customHeight="1" spans="1:39">
      <c r="A21" s="422"/>
      <c r="B21" s="422"/>
      <c r="C21" s="422" t="s">
        <v>138</v>
      </c>
      <c r="D21" s="422"/>
      <c r="E21" s="422"/>
      <c r="F21" s="422"/>
      <c r="G21" s="422"/>
      <c r="H21" s="422"/>
      <c r="I21" s="422"/>
      <c r="J21" s="422"/>
      <c r="K21" s="422"/>
      <c r="L21" s="422"/>
      <c r="M21" s="422"/>
      <c r="N21" s="422"/>
      <c r="O21" s="422"/>
      <c r="P21" s="422"/>
      <c r="Q21" s="422"/>
      <c r="R21" s="422"/>
      <c r="S21" s="422"/>
      <c r="T21" s="422"/>
      <c r="U21" s="422"/>
      <c r="V21" s="422"/>
      <c r="W21" s="422"/>
      <c r="X21" s="426">
        <f ca="1">SUM(清算額一覧!K5:K54)</f>
        <v>0</v>
      </c>
      <c r="Y21" s="426"/>
      <c r="Z21" s="426"/>
      <c r="AA21" s="426"/>
      <c r="AB21" s="426"/>
      <c r="AC21" s="422" t="s">
        <v>134</v>
      </c>
      <c r="AD21" s="422"/>
      <c r="AE21" s="422"/>
      <c r="AF21" s="422"/>
      <c r="AG21" s="422"/>
      <c r="AH21" s="422"/>
      <c r="AI21" s="422"/>
      <c r="AJ21" s="422"/>
      <c r="AK21" s="422"/>
      <c r="AL21" s="422"/>
      <c r="AM21" s="422"/>
    </row>
    <row r="22" ht="14.25" customHeight="1" spans="1:39">
      <c r="A22" s="422"/>
      <c r="B22" s="422"/>
      <c r="C22" s="422" t="s">
        <v>139</v>
      </c>
      <c r="D22" s="422"/>
      <c r="E22" s="422"/>
      <c r="F22" s="422"/>
      <c r="G22" s="422"/>
      <c r="H22" s="422"/>
      <c r="I22" s="422"/>
      <c r="J22" s="422"/>
      <c r="K22" s="422"/>
      <c r="L22" s="422"/>
      <c r="M22" s="422"/>
      <c r="N22" s="422"/>
      <c r="O22" s="422"/>
      <c r="P22" s="422"/>
      <c r="Q22" s="422"/>
      <c r="R22" s="422"/>
      <c r="S22" s="422"/>
      <c r="T22" s="422"/>
      <c r="U22" s="422"/>
      <c r="V22" s="422"/>
      <c r="W22" s="422"/>
      <c r="X22" s="426">
        <f ca="1">SUM(清算額一覧!L5:L54)</f>
        <v>0</v>
      </c>
      <c r="Y22" s="426"/>
      <c r="Z22" s="426"/>
      <c r="AA22" s="426"/>
      <c r="AB22" s="426"/>
      <c r="AC22" s="422" t="s">
        <v>134</v>
      </c>
      <c r="AD22" s="422"/>
      <c r="AE22" s="422"/>
      <c r="AF22" s="422"/>
      <c r="AG22" s="422"/>
      <c r="AH22" s="422"/>
      <c r="AI22" s="422"/>
      <c r="AJ22" s="422"/>
      <c r="AK22" s="422"/>
      <c r="AL22" s="422"/>
      <c r="AM22" s="422"/>
    </row>
    <row r="23" ht="14.25" customHeight="1" spans="1:39">
      <c r="A23" s="422"/>
      <c r="B23" s="422"/>
      <c r="C23" s="422"/>
      <c r="D23" s="422"/>
      <c r="E23" s="422"/>
      <c r="F23" s="422"/>
      <c r="G23" s="422"/>
      <c r="H23" s="422"/>
      <c r="I23" s="422"/>
      <c r="J23" s="422"/>
      <c r="K23" s="422"/>
      <c r="L23" s="422"/>
      <c r="M23" s="422"/>
      <c r="N23" s="422"/>
      <c r="O23" s="422"/>
      <c r="P23" s="422"/>
      <c r="Q23" s="422"/>
      <c r="R23" s="422"/>
      <c r="S23" s="422"/>
      <c r="T23" s="422"/>
      <c r="U23" s="422"/>
      <c r="V23" s="422"/>
      <c r="W23" s="422"/>
      <c r="X23" s="426"/>
      <c r="Y23" s="426"/>
      <c r="Z23" s="426"/>
      <c r="AA23" s="426"/>
      <c r="AB23" s="426"/>
      <c r="AC23" s="422"/>
      <c r="AD23" s="422"/>
      <c r="AE23" s="422"/>
      <c r="AF23" s="422"/>
      <c r="AG23" s="422"/>
      <c r="AH23" s="422"/>
      <c r="AI23" s="422"/>
      <c r="AJ23" s="422"/>
      <c r="AK23" s="422"/>
      <c r="AL23" s="422"/>
      <c r="AM23" s="422"/>
    </row>
    <row r="24" ht="14.25" customHeight="1" spans="1:39">
      <c r="A24" s="422"/>
      <c r="B24" s="422"/>
      <c r="C24" s="422"/>
      <c r="D24" s="422"/>
      <c r="E24" s="422"/>
      <c r="F24" s="422"/>
      <c r="G24" s="422"/>
      <c r="H24" s="422"/>
      <c r="I24" s="422"/>
      <c r="J24" s="422"/>
      <c r="K24" s="422"/>
      <c r="L24" s="422"/>
      <c r="M24" s="422"/>
      <c r="N24" s="422"/>
      <c r="O24" s="422"/>
      <c r="P24" s="422"/>
      <c r="Q24" s="422"/>
      <c r="R24" s="422"/>
      <c r="S24" s="422"/>
      <c r="T24" s="422"/>
      <c r="U24" s="422"/>
      <c r="V24" s="422"/>
      <c r="W24" s="422"/>
      <c r="X24" s="426"/>
      <c r="Y24" s="426"/>
      <c r="Z24" s="426"/>
      <c r="AA24" s="426"/>
      <c r="AB24" s="426"/>
      <c r="AC24" s="422"/>
      <c r="AD24" s="422"/>
      <c r="AE24" s="422"/>
      <c r="AF24" s="422"/>
      <c r="AG24" s="422"/>
      <c r="AH24" s="422"/>
      <c r="AI24" s="422"/>
      <c r="AJ24" s="422"/>
      <c r="AK24" s="422"/>
      <c r="AL24" s="422"/>
      <c r="AM24" s="422"/>
    </row>
    <row r="25" ht="14.25" customHeight="1" spans="2:37">
      <c r="B25" s="422"/>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row>
    <row r="26" ht="14.25" customHeight="1" spans="2:37">
      <c r="B26" s="422" t="s">
        <v>140</v>
      </c>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2"/>
      <c r="AI26" s="422"/>
      <c r="AJ26" s="422"/>
      <c r="AK26" s="422"/>
    </row>
    <row r="27" ht="14.25" customHeight="1" spans="2:37">
      <c r="B27" s="422" t="s">
        <v>141</v>
      </c>
      <c r="C27" s="422"/>
      <c r="D27" s="422"/>
      <c r="E27" s="422"/>
      <c r="F27" s="422"/>
      <c r="G27" s="422"/>
      <c r="H27" s="422"/>
      <c r="I27" s="422"/>
      <c r="J27" s="422"/>
      <c r="K27" s="422"/>
      <c r="L27" s="422"/>
      <c r="M27" s="422"/>
      <c r="N27" s="422"/>
      <c r="O27" s="422"/>
      <c r="P27" s="422"/>
      <c r="Q27" s="422"/>
      <c r="R27" s="422"/>
      <c r="S27" s="422"/>
      <c r="T27" s="422"/>
      <c r="U27" s="422"/>
      <c r="V27" s="422"/>
      <c r="W27" s="422"/>
      <c r="X27" s="422"/>
      <c r="Y27" s="422"/>
      <c r="Z27" s="422"/>
      <c r="AA27" s="422"/>
      <c r="AB27" s="422"/>
      <c r="AC27" s="422"/>
      <c r="AD27" s="422"/>
      <c r="AE27" s="422"/>
      <c r="AF27" s="422"/>
      <c r="AG27" s="422"/>
      <c r="AH27" s="422"/>
      <c r="AI27" s="422"/>
      <c r="AJ27" s="422"/>
      <c r="AK27" s="422"/>
    </row>
    <row r="28" ht="14.25" customHeight="1" spans="2:37">
      <c r="B28" s="422" t="s">
        <v>142</v>
      </c>
      <c r="C28" s="422"/>
      <c r="D28" s="422"/>
      <c r="E28" s="422"/>
      <c r="F28" s="422"/>
      <c r="G28" s="422"/>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422"/>
      <c r="AJ28" s="422"/>
      <c r="AK28" s="422"/>
    </row>
    <row r="29" ht="14.25" customHeight="1" spans="2:37">
      <c r="B29" s="422"/>
      <c r="C29" s="422"/>
      <c r="D29" s="422"/>
      <c r="E29" s="422"/>
      <c r="F29" s="422"/>
      <c r="G29" s="422"/>
      <c r="H29" s="422"/>
      <c r="I29" s="422"/>
      <c r="J29" s="422"/>
      <c r="K29" s="422"/>
      <c r="L29" s="422"/>
      <c r="M29" s="422"/>
      <c r="N29" s="422"/>
      <c r="O29" s="422"/>
      <c r="P29" s="422"/>
      <c r="Q29" s="422"/>
      <c r="R29" s="422"/>
      <c r="S29" s="422"/>
      <c r="T29" s="422"/>
      <c r="U29" s="422"/>
      <c r="V29" s="422"/>
      <c r="W29" s="422"/>
      <c r="X29" s="422"/>
      <c r="Y29" s="422"/>
      <c r="Z29" s="422"/>
      <c r="AA29" s="422"/>
      <c r="AB29" s="422"/>
      <c r="AC29" s="422"/>
      <c r="AD29" s="422"/>
      <c r="AE29" s="422"/>
      <c r="AF29" s="422"/>
      <c r="AG29" s="422"/>
      <c r="AH29" s="422"/>
      <c r="AI29" s="422"/>
      <c r="AJ29" s="422"/>
      <c r="AK29" s="422"/>
    </row>
    <row r="30" ht="14.25" customHeight="1" spans="2:37">
      <c r="B30" s="422"/>
      <c r="C30" s="422"/>
      <c r="D30" s="422"/>
      <c r="E30" s="422"/>
      <c r="F30" s="422"/>
      <c r="G30" s="422"/>
      <c r="H30" s="422"/>
      <c r="I30" s="422"/>
      <c r="J30" s="422"/>
      <c r="K30" s="422"/>
      <c r="L30" s="422"/>
      <c r="M30" s="422"/>
      <c r="N30" s="422"/>
      <c r="O30" s="422"/>
      <c r="P30" s="422"/>
      <c r="Q30" s="422"/>
      <c r="R30" s="422"/>
      <c r="S30" s="422"/>
      <c r="T30" s="422"/>
      <c r="U30" s="422"/>
      <c r="V30" s="422"/>
      <c r="W30" s="422"/>
      <c r="X30" s="422"/>
      <c r="Y30" s="422"/>
      <c r="Z30" s="422"/>
      <c r="AA30" s="422"/>
      <c r="AB30" s="422"/>
      <c r="AC30" s="422"/>
      <c r="AD30" s="422"/>
      <c r="AE30" s="422"/>
      <c r="AF30" s="422"/>
      <c r="AG30" s="422"/>
      <c r="AH30" s="422"/>
      <c r="AI30" s="422"/>
      <c r="AJ30" s="422"/>
      <c r="AK30" s="422"/>
    </row>
    <row r="34" spans="20:20">
      <c r="T34" s="420" t="s">
        <v>143</v>
      </c>
    </row>
    <row r="35" ht="6" customHeight="1"/>
    <row r="36" ht="18" customHeight="1" spans="21:37">
      <c r="U36" s="428" t="s">
        <v>144</v>
      </c>
      <c r="V36" s="429"/>
      <c r="W36" s="429"/>
      <c r="X36" s="429"/>
      <c r="Y36" s="429"/>
      <c r="Z36" s="429"/>
      <c r="AA36" s="429"/>
      <c r="AB36" s="439"/>
      <c r="AC36" s="452"/>
      <c r="AD36" s="452"/>
      <c r="AE36" s="452"/>
      <c r="AF36" s="452"/>
      <c r="AG36" s="452"/>
      <c r="AH36" s="452"/>
      <c r="AI36" s="452"/>
      <c r="AJ36" s="452"/>
      <c r="AK36" s="452"/>
    </row>
    <row r="37" ht="18.75" customHeight="1" spans="21:37">
      <c r="U37" s="428" t="s">
        <v>146</v>
      </c>
      <c r="V37" s="429"/>
      <c r="W37" s="429"/>
      <c r="X37" s="429"/>
      <c r="Y37" s="429"/>
      <c r="Z37" s="429"/>
      <c r="AA37" s="429"/>
      <c r="AB37" s="439"/>
      <c r="AC37" s="452"/>
      <c r="AD37" s="452"/>
      <c r="AE37" s="452"/>
      <c r="AF37" s="452"/>
      <c r="AG37" s="452"/>
      <c r="AH37" s="452"/>
      <c r="AI37" s="452"/>
      <c r="AJ37" s="452"/>
      <c r="AK37" s="452"/>
    </row>
    <row r="38" ht="18.75" customHeight="1" spans="21:37">
      <c r="U38" s="428" t="s">
        <v>148</v>
      </c>
      <c r="V38" s="429"/>
      <c r="W38" s="429"/>
      <c r="X38" s="429"/>
      <c r="Y38" s="429"/>
      <c r="Z38" s="429"/>
      <c r="AA38" s="429"/>
      <c r="AB38" s="439"/>
      <c r="AC38" s="452"/>
      <c r="AD38" s="452"/>
      <c r="AE38" s="452"/>
      <c r="AF38" s="452"/>
      <c r="AG38" s="452"/>
      <c r="AH38" s="452"/>
      <c r="AI38" s="452"/>
      <c r="AJ38" s="452"/>
      <c r="AK38" s="452"/>
    </row>
    <row r="39" ht="18.75" customHeight="1" spans="21:37">
      <c r="U39" s="430" t="s">
        <v>150</v>
      </c>
      <c r="V39" s="431"/>
      <c r="W39" s="431"/>
      <c r="X39" s="432"/>
      <c r="Y39" s="441" t="s">
        <v>151</v>
      </c>
      <c r="Z39" s="442"/>
      <c r="AA39" s="442"/>
      <c r="AB39" s="443"/>
      <c r="AC39" s="452"/>
      <c r="AD39" s="452"/>
      <c r="AE39" s="452"/>
      <c r="AF39" s="452"/>
      <c r="AG39" s="452"/>
      <c r="AH39" s="452"/>
      <c r="AI39" s="452"/>
      <c r="AJ39" s="452"/>
      <c r="AK39" s="452"/>
    </row>
    <row r="40" ht="18.75" customHeight="1" spans="21:37">
      <c r="U40" s="433"/>
      <c r="V40" s="434"/>
      <c r="W40" s="434"/>
      <c r="X40" s="435"/>
      <c r="Y40" s="441" t="s">
        <v>153</v>
      </c>
      <c r="Z40" s="442"/>
      <c r="AA40" s="442"/>
      <c r="AB40" s="443"/>
      <c r="AC40" s="452"/>
      <c r="AD40" s="452"/>
      <c r="AE40" s="452"/>
      <c r="AF40" s="452"/>
      <c r="AG40" s="452"/>
      <c r="AH40" s="452"/>
      <c r="AI40" s="452"/>
      <c r="AJ40" s="452"/>
      <c r="AK40" s="452"/>
    </row>
    <row r="41" ht="18.75" customHeight="1" spans="1:37">
      <c r="A41" s="425"/>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row>
    <row r="42" spans="1:37">
      <c r="A42" s="425"/>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row>
    <row r="43" spans="1:37">
      <c r="A43" s="425"/>
      <c r="B43" s="425"/>
      <c r="C43" s="425"/>
      <c r="D43" s="425"/>
      <c r="E43" s="42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row>
    <row r="44" spans="1:37">
      <c r="A44" s="425"/>
      <c r="B44" s="425"/>
      <c r="C44" s="425"/>
      <c r="D44" s="425"/>
      <c r="E44" s="42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row>
    <row r="45" spans="1:37">
      <c r="A45" s="425"/>
      <c r="B45" s="425"/>
      <c r="C45" s="425"/>
      <c r="D45" s="425"/>
      <c r="E45" s="42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row>
    <row r="46" spans="1:37">
      <c r="A46" s="425"/>
      <c r="B46" s="425"/>
      <c r="C46" s="425"/>
      <c r="D46" s="425"/>
      <c r="E46" s="42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row>
  </sheetData>
  <sheetProtection password="D6B1" sheet="1" selectLockedCells="1" objects="1"/>
  <mergeCells count="27">
    <mergeCell ref="AD3:AE3"/>
    <mergeCell ref="AG3:AH3"/>
    <mergeCell ref="AJ3:AK3"/>
    <mergeCell ref="A5:G5"/>
    <mergeCell ref="W7:AK7"/>
    <mergeCell ref="W8:AK8"/>
    <mergeCell ref="B15:J15"/>
    <mergeCell ref="K15:R15"/>
    <mergeCell ref="B16:J16"/>
    <mergeCell ref="K16:R16"/>
    <mergeCell ref="B17:J17"/>
    <mergeCell ref="K17:R17"/>
    <mergeCell ref="C21:W21"/>
    <mergeCell ref="X21:AB21"/>
    <mergeCell ref="C22:W22"/>
    <mergeCell ref="X22:AB22"/>
    <mergeCell ref="U36:AA36"/>
    <mergeCell ref="AC36:AK36"/>
    <mergeCell ref="U37:AA37"/>
    <mergeCell ref="AC37:AK37"/>
    <mergeCell ref="U38:AA38"/>
    <mergeCell ref="AC38:AK38"/>
    <mergeCell ref="Y39:AB39"/>
    <mergeCell ref="AC39:AK39"/>
    <mergeCell ref="Y40:AB40"/>
    <mergeCell ref="AC40:AK40"/>
    <mergeCell ref="U39:W40"/>
  </mergeCells>
  <conditionalFormatting sqref="AD3:AE3">
    <cfRule type="expression" dxfId="0" priority="10">
      <formula>AD3=""</formula>
    </cfRule>
  </conditionalFormatting>
  <conditionalFormatting sqref="AG3:AH3">
    <cfRule type="expression" dxfId="0" priority="9">
      <formula>AG3=""</formula>
    </cfRule>
  </conditionalFormatting>
  <conditionalFormatting sqref="AJ3:AK3">
    <cfRule type="expression" dxfId="0" priority="8">
      <formula>AJ3=""</formula>
    </cfRule>
  </conditionalFormatting>
  <conditionalFormatting sqref="W7:AK7">
    <cfRule type="expression" dxfId="0" priority="2">
      <formula>OR(W7="",W7="（法人名）")</formula>
    </cfRule>
  </conditionalFormatting>
  <conditionalFormatting sqref="W8:AK8">
    <cfRule type="expression" dxfId="0" priority="1">
      <formula>OR(W8="",W8="（役職・代表者名）")</formula>
    </cfRule>
  </conditionalFormatting>
  <conditionalFormatting sqref="AC36:AK36">
    <cfRule type="expression" dxfId="0" priority="7">
      <formula>$AC$36=""</formula>
    </cfRule>
  </conditionalFormatting>
  <conditionalFormatting sqref="AC37:AK37">
    <cfRule type="expression" dxfId="0" priority="6">
      <formula>$AC$37=""</formula>
    </cfRule>
  </conditionalFormatting>
  <conditionalFormatting sqref="AC38:AK38">
    <cfRule type="expression" dxfId="0" priority="5">
      <formula>$AC$38=""</formula>
    </cfRule>
  </conditionalFormatting>
  <conditionalFormatting sqref="AC39:AK39">
    <cfRule type="expression" dxfId="0" priority="4">
      <formula>$AC$39=""</formula>
    </cfRule>
  </conditionalFormatting>
  <conditionalFormatting sqref="AC40:AK40">
    <cfRule type="expression" dxfId="0" priority="3">
      <formula>$AC$40=""</formula>
    </cfRule>
  </conditionalFormatting>
  <dataValidations count="4">
    <dataValidation type="custom" allowBlank="1" showInputMessage="1" showErrorMessage="1" errorTitle="半角数字にて入力してください" error="全角、ひらがな等が含まれています。&#10;半角数字にて入力してください。&#10;" sqref="AJ3:AK3">
      <formula1>LEN(AJ3)=LENB(AJ3)</formula1>
    </dataValidation>
    <dataValidation type="custom" allowBlank="1" showInputMessage="1" showErrorMessage="1" errorTitle="半角数字にて入力してください" error="全角、ひらがな等が含まれています。&#10;半角数字にて入力してください。" sqref="AD3:AE3 AG3:AH3">
      <formula1>LEN(AD3)=LENB(AD3)</formula1>
    </dataValidation>
    <dataValidation type="custom" allowBlank="1" showInputMessage="1" showErrorMessage="1" errorTitle="半角にて入力されています" error="全角、ひらがな等が含まれています。&#10;半角数字、記号にて入力してください。&#10;" sqref="AC39:AK39">
      <formula1>LEN(AC39)=LENB(AC39)</formula1>
    </dataValidation>
    <dataValidation type="custom" allowBlank="1" showInputMessage="1" showErrorMessage="1" errorTitle="半角にて入力してください" error="全角、ひらがな等が含まれています。&#10;半角数字、記号、アルファベットにて入力してください。" sqref="AC40:AK40">
      <formula1>LEN(AC40)=LENB(AC40)</formula1>
    </dataValidation>
  </dataValidations>
  <printOptions horizontalCentered="1"/>
  <pageMargins left="0.708661417322835" right="0.708661417322835" top="0.94488188976378" bottom="0.748031496062992" header="0.31496062992126" footer="0.31496062992126"/>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S71"/>
  <sheetViews>
    <sheetView showGridLines="0" zoomScale="80" zoomScaleNormal="80" workbookViewId="0">
      <selection activeCell="A1" sqref="A1"/>
    </sheetView>
  </sheetViews>
  <sheetFormatPr defaultColWidth="2.12727272727273" defaultRowHeight="13"/>
  <cols>
    <col min="1" max="1" width="3.12727272727273" style="2" customWidth="1"/>
    <col min="2" max="2" width="30.1272727272727" style="2" customWidth="1"/>
    <col min="3" max="3" width="12.8727272727273" style="2" customWidth="1"/>
    <col min="4" max="4" width="20.8727272727273" style="2" customWidth="1"/>
    <col min="5" max="5" width="13.8727272727273" style="2" customWidth="1"/>
    <col min="6" max="6" width="20.8727272727273" style="2" customWidth="1"/>
    <col min="7" max="7" width="13.8727272727273" style="2" customWidth="1"/>
    <col min="8" max="8" width="7.62727272727273" style="2" customWidth="1"/>
    <col min="9" max="9" width="7.37272727272727" style="2" customWidth="1"/>
    <col min="10" max="11" width="7.62727272727273" style="2" customWidth="1"/>
    <col min="12" max="12" width="7.37272727272727" style="2" customWidth="1"/>
    <col min="13" max="14" width="7.62727272727273" style="2" customWidth="1"/>
    <col min="15" max="15" width="7.37272727272727" style="2" customWidth="1"/>
    <col min="16" max="16" width="7.62727272727273" style="2" customWidth="1"/>
    <col min="17" max="17" width="4.37272727272727" style="2" customWidth="1"/>
    <col min="18" max="16384" width="2.12727272727273" style="2"/>
  </cols>
  <sheetData>
    <row r="1" spans="1:19">
      <c r="A1" s="2" t="s">
        <v>158</v>
      </c>
      <c r="R1" s="448"/>
      <c r="S1" s="448"/>
    </row>
    <row r="2" spans="1:1">
      <c r="A2" s="398"/>
    </row>
    <row r="3" ht="18" customHeight="1" spans="1:17">
      <c r="A3" s="399" t="s">
        <v>100</v>
      </c>
      <c r="B3" s="400" t="s">
        <v>159</v>
      </c>
      <c r="C3" s="401" t="s">
        <v>160</v>
      </c>
      <c r="D3" s="400" t="s">
        <v>161</v>
      </c>
      <c r="E3" s="400" t="s">
        <v>151</v>
      </c>
      <c r="F3" s="402" t="s">
        <v>162</v>
      </c>
      <c r="G3" s="403" t="s">
        <v>163</v>
      </c>
      <c r="H3" s="404" t="s">
        <v>164</v>
      </c>
      <c r="I3" s="404"/>
      <c r="J3" s="446"/>
      <c r="K3" s="404" t="s">
        <v>165</v>
      </c>
      <c r="L3" s="404"/>
      <c r="M3" s="446"/>
      <c r="N3" s="404" t="s">
        <v>166</v>
      </c>
      <c r="O3" s="404"/>
      <c r="P3" s="446"/>
      <c r="Q3" s="414" t="s">
        <v>167</v>
      </c>
    </row>
    <row r="4" ht="55" spans="1:17">
      <c r="A4" s="399"/>
      <c r="B4" s="400"/>
      <c r="C4" s="401"/>
      <c r="D4" s="400"/>
      <c r="E4" s="400"/>
      <c r="F4" s="405"/>
      <c r="G4" s="406"/>
      <c r="H4" s="407" t="s">
        <v>168</v>
      </c>
      <c r="I4" s="407" t="s">
        <v>169</v>
      </c>
      <c r="J4" s="415" t="s">
        <v>170</v>
      </c>
      <c r="K4" s="407" t="s">
        <v>168</v>
      </c>
      <c r="L4" s="407" t="s">
        <v>169</v>
      </c>
      <c r="M4" s="415" t="s">
        <v>170</v>
      </c>
      <c r="N4" s="407" t="s">
        <v>168</v>
      </c>
      <c r="O4" s="407" t="s">
        <v>169</v>
      </c>
      <c r="P4" s="415" t="s">
        <v>170</v>
      </c>
      <c r="Q4" s="18"/>
    </row>
    <row r="5" ht="22.5" customHeight="1" spans="1:17">
      <c r="A5" s="408">
        <f>ROW()-4</f>
        <v>1</v>
      </c>
      <c r="B5" s="409">
        <f ca="1">IFERROR(INDIRECT("個票"&amp;$A5&amp;"！$t$7"),"")</f>
        <v>0</v>
      </c>
      <c r="C5" s="409">
        <f ca="1">IFERROR(INDIRECT("個票"&amp;$A5&amp;"！$h$7"),"")</f>
        <v>0</v>
      </c>
      <c r="D5" s="409">
        <f ca="1">IFERROR(INDIRECT("個票"&amp;$A5&amp;"！$l$10"),"")</f>
        <v>0</v>
      </c>
      <c r="E5" s="409">
        <f ca="1">IFERROR(INDIRECT("個票"&amp;$A5&amp;"！$w$9"),"")</f>
        <v>0</v>
      </c>
      <c r="F5" s="409" t="str">
        <f ca="1">IFERROR(INDIRECT("個票"&amp;$A5&amp;"！$ｄ$9")&amp;INDIRECT("個票"&amp;$A5&amp;"！$ｈ$9"),"")</f>
        <v>新潟県</v>
      </c>
      <c r="G5" s="409" t="str">
        <f ca="1">IF(J5&gt;0,報告書!$W$7,"")</f>
        <v/>
      </c>
      <c r="H5" s="445">
        <f ca="1">IFERROR(INDIRECT("個票"&amp;$A5&amp;"！$Y$27"),"")</f>
        <v>0</v>
      </c>
      <c r="I5" s="447">
        <f ca="1">IFERROR(INDIRECT("個票"&amp;$A5&amp;"！$Y$49"),"")</f>
        <v>0</v>
      </c>
      <c r="J5" s="445">
        <f ca="1">SUM(H5,I5)</f>
        <v>0</v>
      </c>
      <c r="K5" s="445">
        <f ca="1">IFERROR(INDIRECT("個票"&amp;$A5&amp;"！$ad$27"),"")</f>
        <v>0</v>
      </c>
      <c r="L5" s="447">
        <f ca="1">IFERROR(INDIRECT("個票"&amp;$A5&amp;"！$ad$49"),"")</f>
        <v>0</v>
      </c>
      <c r="M5" s="445">
        <f ca="1">SUM(K5,L5)</f>
        <v>0</v>
      </c>
      <c r="N5" s="445">
        <f ca="1">IFERROR(INDIRECT("個票"&amp;$A5&amp;"！$ai$27"),"")</f>
        <v>0</v>
      </c>
      <c r="O5" s="447">
        <f ca="1">IFERROR(INDIRECT("個票"&amp;$A5&amp;"！$ai$49"),"")</f>
        <v>0</v>
      </c>
      <c r="P5" s="445">
        <f ca="1">SUM(N5,O5)</f>
        <v>0</v>
      </c>
      <c r="Q5" s="449"/>
    </row>
    <row r="6" ht="22.5" customHeight="1" spans="1:17">
      <c r="A6" s="408">
        <f t="shared" ref="A6:A19" si="0">ROW()-4</f>
        <v>2</v>
      </c>
      <c r="B6" s="409">
        <f ca="1" t="shared" ref="B6:B19" si="1">IFERROR(INDIRECT("個票"&amp;$A6&amp;"！$t$7"),"")</f>
        <v>0</v>
      </c>
      <c r="C6" s="409">
        <f ca="1" t="shared" ref="C6:C19" si="2">IFERROR(INDIRECT("個票"&amp;$A6&amp;"！$h$7"),"")</f>
        <v>0</v>
      </c>
      <c r="D6" s="409">
        <f ca="1" t="shared" ref="D6:D19" si="3">IFERROR(INDIRECT("個票"&amp;$A6&amp;"！$l$10"),"")</f>
        <v>0</v>
      </c>
      <c r="E6" s="409">
        <f ca="1" t="shared" ref="E6:E19" si="4">IFERROR(INDIRECT("個票"&amp;$A6&amp;"！$w$9"),"")</f>
        <v>0</v>
      </c>
      <c r="F6" s="409" t="str">
        <f ca="1" t="shared" ref="F6:F19" si="5">IFERROR(INDIRECT("個票"&amp;$A6&amp;"！$ｄ$9")&amp;INDIRECT("個票"&amp;$A6&amp;"！$ｈ$9"),"")</f>
        <v>新潟県</v>
      </c>
      <c r="G6" s="409" t="str">
        <f ca="1">IF(J6&gt;0,報告書!$W$7,"")</f>
        <v/>
      </c>
      <c r="H6" s="445">
        <f ca="1" t="shared" ref="H6:H19" si="6">IFERROR(INDIRECT("個票"&amp;$A6&amp;"！$Y$27"),"")</f>
        <v>0</v>
      </c>
      <c r="I6" s="447">
        <f ca="1" t="shared" ref="I6:I19" si="7">IFERROR(INDIRECT("個票"&amp;$A6&amp;"！$Y$49"),"")</f>
        <v>0</v>
      </c>
      <c r="J6" s="445">
        <f ca="1">SUM(H6,I6)</f>
        <v>0</v>
      </c>
      <c r="K6" s="445">
        <f ca="1" t="shared" ref="K6:K19" si="8">IFERROR(INDIRECT("個票"&amp;$A6&amp;"！$ad$27"),"")</f>
        <v>0</v>
      </c>
      <c r="L6" s="447">
        <f ca="1" t="shared" ref="L6:L19" si="9">IFERROR(INDIRECT("個票"&amp;$A6&amp;"！$ad$49"),"")</f>
        <v>0</v>
      </c>
      <c r="M6" s="445">
        <f ca="1">SUM(K6,L6)</f>
        <v>0</v>
      </c>
      <c r="N6" s="445">
        <f ca="1" t="shared" ref="N6:N19" si="10">IFERROR(INDIRECT("個票"&amp;$A6&amp;"！$ai$27"),"")</f>
        <v>0</v>
      </c>
      <c r="O6" s="447">
        <f ca="1" t="shared" ref="O6:O18" si="11">IFERROR(INDIRECT("個票"&amp;$A6&amp;"！$ai$49"),"")</f>
        <v>0</v>
      </c>
      <c r="P6" s="445">
        <f ca="1">SUM(N6,O6)</f>
        <v>0</v>
      </c>
      <c r="Q6" s="449"/>
    </row>
    <row r="7" ht="22.5" customHeight="1" spans="1:17">
      <c r="A7" s="408">
        <f t="shared" si="0"/>
        <v>3</v>
      </c>
      <c r="B7" s="409">
        <f ca="1" t="shared" si="1"/>
        <v>0</v>
      </c>
      <c r="C7" s="409">
        <f ca="1" t="shared" si="2"/>
        <v>0</v>
      </c>
      <c r="D7" s="409">
        <f ca="1" t="shared" si="3"/>
        <v>0</v>
      </c>
      <c r="E7" s="409">
        <f ca="1" t="shared" si="4"/>
        <v>0</v>
      </c>
      <c r="F7" s="409" t="str">
        <f ca="1" t="shared" si="5"/>
        <v>新潟県</v>
      </c>
      <c r="G7" s="409" t="str">
        <f ca="1">IF(J7&gt;0,報告書!$W$7,"")</f>
        <v/>
      </c>
      <c r="H7" s="445">
        <f ca="1" t="shared" si="6"/>
        <v>0</v>
      </c>
      <c r="I7" s="447">
        <f ca="1" t="shared" si="7"/>
        <v>0</v>
      </c>
      <c r="J7" s="445">
        <f ca="1" t="shared" ref="J7:J19" si="12">SUM(H7,I7)</f>
        <v>0</v>
      </c>
      <c r="K7" s="445">
        <f ca="1" t="shared" si="8"/>
        <v>0</v>
      </c>
      <c r="L7" s="447">
        <f ca="1" t="shared" si="9"/>
        <v>0</v>
      </c>
      <c r="M7" s="445">
        <f ca="1" t="shared" ref="M7:M19" si="13">SUM(K7,L7)</f>
        <v>0</v>
      </c>
      <c r="N7" s="445">
        <f ca="1" t="shared" si="10"/>
        <v>0</v>
      </c>
      <c r="O7" s="447">
        <f ca="1" t="shared" si="11"/>
        <v>0</v>
      </c>
      <c r="P7" s="445">
        <f ca="1" t="shared" ref="P7:P19" si="14">SUM(N7,O7)</f>
        <v>0</v>
      </c>
      <c r="Q7" s="449"/>
    </row>
    <row r="8" ht="22.5" customHeight="1" spans="1:17">
      <c r="A8" s="408">
        <f t="shared" si="0"/>
        <v>4</v>
      </c>
      <c r="B8" s="409">
        <f ca="1" t="shared" si="1"/>
        <v>0</v>
      </c>
      <c r="C8" s="409">
        <f ca="1" t="shared" si="2"/>
        <v>0</v>
      </c>
      <c r="D8" s="409">
        <f ca="1" t="shared" si="3"/>
        <v>0</v>
      </c>
      <c r="E8" s="409">
        <f ca="1" t="shared" si="4"/>
        <v>0</v>
      </c>
      <c r="F8" s="409" t="str">
        <f ca="1" t="shared" si="5"/>
        <v>新潟県</v>
      </c>
      <c r="G8" s="409" t="str">
        <f ca="1">IF(J8&gt;0,報告書!$W$7,"")</f>
        <v/>
      </c>
      <c r="H8" s="445">
        <f ca="1" t="shared" si="6"/>
        <v>0</v>
      </c>
      <c r="I8" s="447">
        <f ca="1" t="shared" si="7"/>
        <v>0</v>
      </c>
      <c r="J8" s="445">
        <f ca="1" t="shared" si="12"/>
        <v>0</v>
      </c>
      <c r="K8" s="445">
        <f ca="1" t="shared" si="8"/>
        <v>0</v>
      </c>
      <c r="L8" s="447">
        <f ca="1" t="shared" si="9"/>
        <v>0</v>
      </c>
      <c r="M8" s="445">
        <f ca="1" t="shared" si="13"/>
        <v>0</v>
      </c>
      <c r="N8" s="445">
        <f ca="1" t="shared" si="10"/>
        <v>0</v>
      </c>
      <c r="O8" s="447">
        <f ca="1" t="shared" si="11"/>
        <v>0</v>
      </c>
      <c r="P8" s="445">
        <f ca="1" t="shared" si="14"/>
        <v>0</v>
      </c>
      <c r="Q8" s="449"/>
    </row>
    <row r="9" ht="22.5" customHeight="1" spans="1:17">
      <c r="A9" s="408">
        <f t="shared" si="0"/>
        <v>5</v>
      </c>
      <c r="B9" s="409">
        <f ca="1" t="shared" si="1"/>
        <v>0</v>
      </c>
      <c r="C9" s="409">
        <f ca="1" t="shared" si="2"/>
        <v>0</v>
      </c>
      <c r="D9" s="409">
        <f ca="1" t="shared" si="3"/>
        <v>0</v>
      </c>
      <c r="E9" s="409">
        <f ca="1" t="shared" si="4"/>
        <v>0</v>
      </c>
      <c r="F9" s="409" t="str">
        <f ca="1" t="shared" si="5"/>
        <v>新潟県</v>
      </c>
      <c r="G9" s="409" t="str">
        <f ca="1">IF(J9&gt;0,報告書!$W$7,"")</f>
        <v/>
      </c>
      <c r="H9" s="445">
        <f ca="1" t="shared" si="6"/>
        <v>0</v>
      </c>
      <c r="I9" s="447">
        <f ca="1" t="shared" si="7"/>
        <v>0</v>
      </c>
      <c r="J9" s="445">
        <f ca="1" t="shared" si="12"/>
        <v>0</v>
      </c>
      <c r="K9" s="445">
        <f ca="1" t="shared" si="8"/>
        <v>0</v>
      </c>
      <c r="L9" s="447">
        <f ca="1" t="shared" si="9"/>
        <v>0</v>
      </c>
      <c r="M9" s="445">
        <f ca="1" t="shared" si="13"/>
        <v>0</v>
      </c>
      <c r="N9" s="445">
        <f ca="1" t="shared" si="10"/>
        <v>0</v>
      </c>
      <c r="O9" s="447">
        <f ca="1" t="shared" si="11"/>
        <v>0</v>
      </c>
      <c r="P9" s="445">
        <f ca="1" t="shared" si="14"/>
        <v>0</v>
      </c>
      <c r="Q9" s="449"/>
    </row>
    <row r="10" ht="22.5" customHeight="1" spans="1:17">
      <c r="A10" s="408">
        <f t="shared" si="0"/>
        <v>6</v>
      </c>
      <c r="B10" s="409">
        <f ca="1" t="shared" si="1"/>
        <v>0</v>
      </c>
      <c r="C10" s="409">
        <f ca="1" t="shared" si="2"/>
        <v>0</v>
      </c>
      <c r="D10" s="409">
        <f ca="1" t="shared" si="3"/>
        <v>0</v>
      </c>
      <c r="E10" s="409">
        <f ca="1" t="shared" si="4"/>
        <v>0</v>
      </c>
      <c r="F10" s="409" t="str">
        <f ca="1" t="shared" si="5"/>
        <v>新潟県</v>
      </c>
      <c r="G10" s="409" t="str">
        <f ca="1">IF(J10&gt;0,報告書!$W$7,"")</f>
        <v/>
      </c>
      <c r="H10" s="445">
        <f ca="1" t="shared" si="6"/>
        <v>0</v>
      </c>
      <c r="I10" s="447">
        <f ca="1" t="shared" si="7"/>
        <v>0</v>
      </c>
      <c r="J10" s="445">
        <f ca="1" t="shared" si="12"/>
        <v>0</v>
      </c>
      <c r="K10" s="445">
        <f ca="1" t="shared" si="8"/>
        <v>0</v>
      </c>
      <c r="L10" s="447">
        <f ca="1" t="shared" si="9"/>
        <v>0</v>
      </c>
      <c r="M10" s="445">
        <f ca="1" t="shared" si="13"/>
        <v>0</v>
      </c>
      <c r="N10" s="445">
        <f ca="1" t="shared" si="10"/>
        <v>0</v>
      </c>
      <c r="O10" s="447">
        <f ca="1" t="shared" si="11"/>
        <v>0</v>
      </c>
      <c r="P10" s="445">
        <f ca="1" t="shared" si="14"/>
        <v>0</v>
      </c>
      <c r="Q10" s="449"/>
    </row>
    <row r="11" ht="22.5" customHeight="1" spans="1:17">
      <c r="A11" s="408">
        <f t="shared" si="0"/>
        <v>7</v>
      </c>
      <c r="B11" s="409">
        <f ca="1" t="shared" si="1"/>
        <v>0</v>
      </c>
      <c r="C11" s="409">
        <f ca="1" t="shared" si="2"/>
        <v>0</v>
      </c>
      <c r="D11" s="409">
        <f ca="1" t="shared" si="3"/>
        <v>0</v>
      </c>
      <c r="E11" s="409">
        <f ca="1" t="shared" si="4"/>
        <v>0</v>
      </c>
      <c r="F11" s="409" t="str">
        <f ca="1" t="shared" si="5"/>
        <v>新潟県</v>
      </c>
      <c r="G11" s="409" t="str">
        <f ca="1">IF(J11&gt;0,報告書!$W$7,"")</f>
        <v/>
      </c>
      <c r="H11" s="445">
        <f ca="1" t="shared" si="6"/>
        <v>0</v>
      </c>
      <c r="I11" s="447">
        <f ca="1" t="shared" si="7"/>
        <v>0</v>
      </c>
      <c r="J11" s="445">
        <f ca="1" t="shared" si="12"/>
        <v>0</v>
      </c>
      <c r="K11" s="445">
        <f ca="1" t="shared" si="8"/>
        <v>0</v>
      </c>
      <c r="L11" s="447">
        <f ca="1" t="shared" si="9"/>
        <v>0</v>
      </c>
      <c r="M11" s="445">
        <f ca="1" t="shared" si="13"/>
        <v>0</v>
      </c>
      <c r="N11" s="445">
        <f ca="1" t="shared" si="10"/>
        <v>0</v>
      </c>
      <c r="O11" s="447">
        <f ca="1" t="shared" si="11"/>
        <v>0</v>
      </c>
      <c r="P11" s="445">
        <f ca="1" t="shared" si="14"/>
        <v>0</v>
      </c>
      <c r="Q11" s="449"/>
    </row>
    <row r="12" ht="22.5" customHeight="1" spans="1:17">
      <c r="A12" s="408">
        <f t="shared" si="0"/>
        <v>8</v>
      </c>
      <c r="B12" s="409">
        <f ca="1" t="shared" si="1"/>
        <v>0</v>
      </c>
      <c r="C12" s="409">
        <f ca="1" t="shared" si="2"/>
        <v>0</v>
      </c>
      <c r="D12" s="409">
        <f ca="1" t="shared" si="3"/>
        <v>0</v>
      </c>
      <c r="E12" s="409">
        <f ca="1" t="shared" si="4"/>
        <v>0</v>
      </c>
      <c r="F12" s="409" t="str">
        <f ca="1" t="shared" si="5"/>
        <v>新潟県</v>
      </c>
      <c r="G12" s="409" t="str">
        <f ca="1">IF(J12&gt;0,報告書!$W$7,"")</f>
        <v/>
      </c>
      <c r="H12" s="445">
        <f ca="1" t="shared" si="6"/>
        <v>0</v>
      </c>
      <c r="I12" s="447">
        <f ca="1" t="shared" si="7"/>
        <v>0</v>
      </c>
      <c r="J12" s="445">
        <f ca="1" t="shared" si="12"/>
        <v>0</v>
      </c>
      <c r="K12" s="445">
        <f ca="1" t="shared" si="8"/>
        <v>0</v>
      </c>
      <c r="L12" s="447">
        <f ca="1" t="shared" si="9"/>
        <v>0</v>
      </c>
      <c r="M12" s="445">
        <f ca="1" t="shared" si="13"/>
        <v>0</v>
      </c>
      <c r="N12" s="445">
        <f ca="1" t="shared" si="10"/>
        <v>0</v>
      </c>
      <c r="O12" s="447">
        <f ca="1" t="shared" si="11"/>
        <v>0</v>
      </c>
      <c r="P12" s="445">
        <f ca="1" t="shared" si="14"/>
        <v>0</v>
      </c>
      <c r="Q12" s="449"/>
    </row>
    <row r="13" ht="22.5" customHeight="1" spans="1:17">
      <c r="A13" s="408">
        <f t="shared" si="0"/>
        <v>9</v>
      </c>
      <c r="B13" s="409">
        <f ca="1" t="shared" si="1"/>
        <v>0</v>
      </c>
      <c r="C13" s="409">
        <f ca="1" t="shared" si="2"/>
        <v>0</v>
      </c>
      <c r="D13" s="409">
        <f ca="1" t="shared" si="3"/>
        <v>0</v>
      </c>
      <c r="E13" s="409">
        <f ca="1" t="shared" si="4"/>
        <v>0</v>
      </c>
      <c r="F13" s="409" t="str">
        <f ca="1" t="shared" si="5"/>
        <v>新潟県</v>
      </c>
      <c r="G13" s="409" t="str">
        <f ca="1">IF(J13&gt;0,報告書!$W$7,"")</f>
        <v/>
      </c>
      <c r="H13" s="445">
        <f ca="1" t="shared" si="6"/>
        <v>0</v>
      </c>
      <c r="I13" s="447">
        <f ca="1" t="shared" si="7"/>
        <v>0</v>
      </c>
      <c r="J13" s="445">
        <f ca="1" t="shared" si="12"/>
        <v>0</v>
      </c>
      <c r="K13" s="445">
        <f ca="1" t="shared" si="8"/>
        <v>0</v>
      </c>
      <c r="L13" s="447">
        <f ca="1" t="shared" si="9"/>
        <v>0</v>
      </c>
      <c r="M13" s="445">
        <f ca="1" t="shared" si="13"/>
        <v>0</v>
      </c>
      <c r="N13" s="445">
        <f ca="1" t="shared" si="10"/>
        <v>0</v>
      </c>
      <c r="O13" s="447">
        <f ca="1" t="shared" si="11"/>
        <v>0</v>
      </c>
      <c r="P13" s="445">
        <f ca="1" t="shared" si="14"/>
        <v>0</v>
      </c>
      <c r="Q13" s="449"/>
    </row>
    <row r="14" ht="22.35" customHeight="1" spans="1:17">
      <c r="A14" s="408">
        <f t="shared" si="0"/>
        <v>10</v>
      </c>
      <c r="B14" s="409">
        <f ca="1" t="shared" si="1"/>
        <v>0</v>
      </c>
      <c r="C14" s="409">
        <f ca="1" t="shared" si="2"/>
        <v>0</v>
      </c>
      <c r="D14" s="409">
        <f ca="1" t="shared" si="3"/>
        <v>0</v>
      </c>
      <c r="E14" s="409">
        <f ca="1" t="shared" si="4"/>
        <v>0</v>
      </c>
      <c r="F14" s="409" t="str">
        <f ca="1" t="shared" si="5"/>
        <v>新潟県</v>
      </c>
      <c r="G14" s="409" t="str">
        <f ca="1">IF(J14&gt;0,報告書!$W$7,"")</f>
        <v/>
      </c>
      <c r="H14" s="445">
        <f ca="1" t="shared" si="6"/>
        <v>0</v>
      </c>
      <c r="I14" s="447">
        <f ca="1" t="shared" si="7"/>
        <v>0</v>
      </c>
      <c r="J14" s="445">
        <f ca="1" t="shared" si="12"/>
        <v>0</v>
      </c>
      <c r="K14" s="445">
        <f ca="1" t="shared" si="8"/>
        <v>0</v>
      </c>
      <c r="L14" s="447">
        <f ca="1" t="shared" si="9"/>
        <v>0</v>
      </c>
      <c r="M14" s="445">
        <f ca="1" t="shared" si="13"/>
        <v>0</v>
      </c>
      <c r="N14" s="445">
        <f ca="1" t="shared" si="10"/>
        <v>0</v>
      </c>
      <c r="O14" s="447">
        <f ca="1" t="shared" si="11"/>
        <v>0</v>
      </c>
      <c r="P14" s="445">
        <f ca="1" t="shared" si="14"/>
        <v>0</v>
      </c>
      <c r="Q14" s="449"/>
    </row>
    <row r="15" ht="22.35" customHeight="1" spans="1:17">
      <c r="A15" s="408">
        <f t="shared" ref="A15:A24" si="15">ROW()-4</f>
        <v>11</v>
      </c>
      <c r="B15" s="409">
        <f ca="1" t="shared" ref="B15:B46" si="16">IFERROR(INDIRECT("個票"&amp;$A15&amp;"！$t$7"),"")</f>
        <v>0</v>
      </c>
      <c r="C15" s="409">
        <f ca="1" t="shared" ref="C15:C46" si="17">IFERROR(INDIRECT("個票"&amp;$A15&amp;"！$h$7"),"")</f>
        <v>0</v>
      </c>
      <c r="D15" s="409">
        <f ca="1" t="shared" ref="D15:D46" si="18">IFERROR(INDIRECT("個票"&amp;$A15&amp;"！$l$10"),"")</f>
        <v>0</v>
      </c>
      <c r="E15" s="409">
        <f ca="1" t="shared" ref="E15:E46" si="19">IFERROR(INDIRECT("個票"&amp;$A15&amp;"！$w$9"),"")</f>
        <v>0</v>
      </c>
      <c r="F15" s="409" t="str">
        <f ca="1" t="shared" ref="F15:F46" si="20">IFERROR(INDIRECT("個票"&amp;$A15&amp;"！$ｄ$9")&amp;INDIRECT("個票"&amp;$A15&amp;"！$ｈ$9"),"")</f>
        <v>新潟県</v>
      </c>
      <c r="G15" s="409" t="str">
        <f ca="1">IF(J15&gt;0,報告書!$W$7,"")</f>
        <v/>
      </c>
      <c r="H15" s="445">
        <f ca="1" t="shared" ref="H15:H46" si="21">IFERROR(INDIRECT("個票"&amp;$A15&amp;"！$Y$27"),"")</f>
        <v>0</v>
      </c>
      <c r="I15" s="447">
        <f ca="1" t="shared" ref="I15:I46" si="22">IFERROR(INDIRECT("個票"&amp;$A15&amp;"！$Y$49"),"")</f>
        <v>0</v>
      </c>
      <c r="J15" s="445">
        <f ca="1" t="shared" ref="J15:J46" si="23">SUM(H15,I15)</f>
        <v>0</v>
      </c>
      <c r="K15" s="445">
        <f ca="1" t="shared" ref="K15:K46" si="24">IFERROR(INDIRECT("個票"&amp;$A15&amp;"！$ad$27"),"")</f>
        <v>0</v>
      </c>
      <c r="L15" s="447">
        <f ca="1" t="shared" ref="L15:L46" si="25">IFERROR(INDIRECT("個票"&amp;$A15&amp;"！$ad$49"),"")</f>
        <v>0</v>
      </c>
      <c r="M15" s="445">
        <f ca="1" t="shared" ref="M15:M46" si="26">SUM(K15,L15)</f>
        <v>0</v>
      </c>
      <c r="N15" s="445">
        <f ca="1" t="shared" ref="N15:N46" si="27">IFERROR(INDIRECT("個票"&amp;$A15&amp;"！$ai$27"),"")</f>
        <v>0</v>
      </c>
      <c r="O15" s="447">
        <f ca="1" t="shared" ref="O15:O46" si="28">IFERROR(INDIRECT("個票"&amp;$A15&amp;"！$ai$49"),"")</f>
        <v>0</v>
      </c>
      <c r="P15" s="445">
        <f ca="1" t="shared" ref="P15:P46" si="29">SUM(N15,O15)</f>
        <v>0</v>
      </c>
      <c r="Q15" s="449"/>
    </row>
    <row r="16" ht="22.35" customHeight="1" spans="1:17">
      <c r="A16" s="408">
        <f t="shared" si="15"/>
        <v>12</v>
      </c>
      <c r="B16" s="409">
        <f ca="1" t="shared" si="16"/>
        <v>0</v>
      </c>
      <c r="C16" s="409">
        <f ca="1" t="shared" si="17"/>
        <v>0</v>
      </c>
      <c r="D16" s="409">
        <f ca="1" t="shared" si="18"/>
        <v>0</v>
      </c>
      <c r="E16" s="409">
        <f ca="1" t="shared" si="19"/>
        <v>0</v>
      </c>
      <c r="F16" s="409" t="str">
        <f ca="1" t="shared" si="20"/>
        <v>新潟県</v>
      </c>
      <c r="G16" s="409" t="str">
        <f ca="1">IF(J16&gt;0,報告書!$W$7,"")</f>
        <v/>
      </c>
      <c r="H16" s="445">
        <f ca="1" t="shared" si="21"/>
        <v>0</v>
      </c>
      <c r="I16" s="447">
        <f ca="1" t="shared" si="22"/>
        <v>0</v>
      </c>
      <c r="J16" s="445">
        <f ca="1" t="shared" si="23"/>
        <v>0</v>
      </c>
      <c r="K16" s="445">
        <f ca="1" t="shared" si="24"/>
        <v>0</v>
      </c>
      <c r="L16" s="447">
        <f ca="1" t="shared" si="25"/>
        <v>0</v>
      </c>
      <c r="M16" s="445">
        <f ca="1" t="shared" si="26"/>
        <v>0</v>
      </c>
      <c r="N16" s="445">
        <f ca="1" t="shared" si="27"/>
        <v>0</v>
      </c>
      <c r="O16" s="447">
        <f ca="1" t="shared" si="28"/>
        <v>0</v>
      </c>
      <c r="P16" s="445">
        <f ca="1" t="shared" si="29"/>
        <v>0</v>
      </c>
      <c r="Q16" s="449"/>
    </row>
    <row r="17" ht="22.35" customHeight="1" spans="1:17">
      <c r="A17" s="408">
        <f t="shared" si="15"/>
        <v>13</v>
      </c>
      <c r="B17" s="409">
        <f ca="1" t="shared" si="16"/>
        <v>0</v>
      </c>
      <c r="C17" s="409">
        <f ca="1" t="shared" si="17"/>
        <v>0</v>
      </c>
      <c r="D17" s="409">
        <f ca="1" t="shared" si="18"/>
        <v>0</v>
      </c>
      <c r="E17" s="409">
        <f ca="1" t="shared" si="19"/>
        <v>0</v>
      </c>
      <c r="F17" s="409" t="str">
        <f ca="1" t="shared" si="20"/>
        <v>新潟県</v>
      </c>
      <c r="G17" s="409" t="str">
        <f ca="1">IF(J17&gt;0,報告書!$W$7,"")</f>
        <v/>
      </c>
      <c r="H17" s="445">
        <f ca="1" t="shared" si="21"/>
        <v>0</v>
      </c>
      <c r="I17" s="447">
        <f ca="1" t="shared" si="22"/>
        <v>0</v>
      </c>
      <c r="J17" s="445">
        <f ca="1" t="shared" si="23"/>
        <v>0</v>
      </c>
      <c r="K17" s="445">
        <f ca="1" t="shared" si="24"/>
        <v>0</v>
      </c>
      <c r="L17" s="447">
        <f ca="1" t="shared" si="25"/>
        <v>0</v>
      </c>
      <c r="M17" s="445">
        <f ca="1" t="shared" si="26"/>
        <v>0</v>
      </c>
      <c r="N17" s="445">
        <f ca="1" t="shared" si="27"/>
        <v>0</v>
      </c>
      <c r="O17" s="447">
        <f ca="1" t="shared" si="28"/>
        <v>0</v>
      </c>
      <c r="P17" s="445">
        <f ca="1" t="shared" si="29"/>
        <v>0</v>
      </c>
      <c r="Q17" s="449"/>
    </row>
    <row r="18" ht="22.35" customHeight="1" spans="1:17">
      <c r="A18" s="408">
        <f t="shared" si="15"/>
        <v>14</v>
      </c>
      <c r="B18" s="409">
        <f ca="1" t="shared" si="16"/>
        <v>0</v>
      </c>
      <c r="C18" s="409">
        <f ca="1" t="shared" si="17"/>
        <v>0</v>
      </c>
      <c r="D18" s="409">
        <f ca="1" t="shared" si="18"/>
        <v>0</v>
      </c>
      <c r="E18" s="409">
        <f ca="1" t="shared" si="19"/>
        <v>0</v>
      </c>
      <c r="F18" s="409" t="str">
        <f ca="1" t="shared" si="20"/>
        <v>新潟県</v>
      </c>
      <c r="G18" s="409" t="str">
        <f ca="1">IF(J18&gt;0,報告書!$W$7,"")</f>
        <v/>
      </c>
      <c r="H18" s="445">
        <f ca="1" t="shared" si="21"/>
        <v>0</v>
      </c>
      <c r="I18" s="447">
        <f ca="1" t="shared" si="22"/>
        <v>0</v>
      </c>
      <c r="J18" s="445">
        <f ca="1" t="shared" si="23"/>
        <v>0</v>
      </c>
      <c r="K18" s="445">
        <f ca="1" t="shared" si="24"/>
        <v>0</v>
      </c>
      <c r="L18" s="447">
        <f ca="1" t="shared" si="25"/>
        <v>0</v>
      </c>
      <c r="M18" s="445">
        <f ca="1" t="shared" si="26"/>
        <v>0</v>
      </c>
      <c r="N18" s="445">
        <f ca="1" t="shared" si="27"/>
        <v>0</v>
      </c>
      <c r="O18" s="447">
        <f ca="1" t="shared" si="28"/>
        <v>0</v>
      </c>
      <c r="P18" s="445">
        <f ca="1" t="shared" si="29"/>
        <v>0</v>
      </c>
      <c r="Q18" s="449"/>
    </row>
    <row r="19" ht="22.35" customHeight="1" spans="1:17">
      <c r="A19" s="408">
        <f t="shared" si="15"/>
        <v>15</v>
      </c>
      <c r="B19" s="409">
        <f ca="1" t="shared" si="16"/>
        <v>0</v>
      </c>
      <c r="C19" s="409">
        <f ca="1" t="shared" si="17"/>
        <v>0</v>
      </c>
      <c r="D19" s="409">
        <f ca="1" t="shared" si="18"/>
        <v>0</v>
      </c>
      <c r="E19" s="409">
        <f ca="1" t="shared" si="19"/>
        <v>0</v>
      </c>
      <c r="F19" s="409" t="str">
        <f ca="1" t="shared" si="20"/>
        <v>新潟県</v>
      </c>
      <c r="G19" s="409" t="str">
        <f ca="1">IF(J19&gt;0,報告書!$W$7,"")</f>
        <v/>
      </c>
      <c r="H19" s="445">
        <f ca="1" t="shared" si="21"/>
        <v>0</v>
      </c>
      <c r="I19" s="447">
        <f ca="1" t="shared" si="22"/>
        <v>0</v>
      </c>
      <c r="J19" s="445">
        <f ca="1" t="shared" si="23"/>
        <v>0</v>
      </c>
      <c r="K19" s="445">
        <f ca="1" t="shared" si="24"/>
        <v>0</v>
      </c>
      <c r="L19" s="447">
        <f ca="1" t="shared" si="25"/>
        <v>0</v>
      </c>
      <c r="M19" s="445">
        <f ca="1" t="shared" si="26"/>
        <v>0</v>
      </c>
      <c r="N19" s="445">
        <f ca="1" t="shared" si="27"/>
        <v>0</v>
      </c>
      <c r="O19" s="447">
        <f ca="1" t="shared" si="28"/>
        <v>0</v>
      </c>
      <c r="P19" s="445">
        <f ca="1" t="shared" si="29"/>
        <v>0</v>
      </c>
      <c r="Q19" s="449"/>
    </row>
    <row r="20" ht="22.35" customHeight="1" spans="1:17">
      <c r="A20" s="408">
        <f t="shared" si="15"/>
        <v>16</v>
      </c>
      <c r="B20" s="409">
        <f ca="1" t="shared" si="16"/>
        <v>0</v>
      </c>
      <c r="C20" s="409">
        <f ca="1" t="shared" si="17"/>
        <v>0</v>
      </c>
      <c r="D20" s="409">
        <f ca="1" t="shared" si="18"/>
        <v>0</v>
      </c>
      <c r="E20" s="409">
        <f ca="1" t="shared" si="19"/>
        <v>0</v>
      </c>
      <c r="F20" s="409" t="str">
        <f ca="1" t="shared" si="20"/>
        <v>新潟県</v>
      </c>
      <c r="G20" s="409" t="str">
        <f ca="1">IF(J20&gt;0,報告書!$W$7,"")</f>
        <v/>
      </c>
      <c r="H20" s="445">
        <f ca="1" t="shared" si="21"/>
        <v>0</v>
      </c>
      <c r="I20" s="447">
        <f ca="1" t="shared" si="22"/>
        <v>0</v>
      </c>
      <c r="J20" s="445">
        <f ca="1" t="shared" si="23"/>
        <v>0</v>
      </c>
      <c r="K20" s="445">
        <f ca="1" t="shared" si="24"/>
        <v>0</v>
      </c>
      <c r="L20" s="447">
        <f ca="1" t="shared" si="25"/>
        <v>0</v>
      </c>
      <c r="M20" s="445">
        <f ca="1" t="shared" si="26"/>
        <v>0</v>
      </c>
      <c r="N20" s="445">
        <f ca="1" t="shared" si="27"/>
        <v>0</v>
      </c>
      <c r="O20" s="447">
        <f ca="1" t="shared" si="28"/>
        <v>0</v>
      </c>
      <c r="P20" s="445">
        <f ca="1" t="shared" si="29"/>
        <v>0</v>
      </c>
      <c r="Q20" s="449"/>
    </row>
    <row r="21" ht="22.35" customHeight="1" spans="1:17">
      <c r="A21" s="408">
        <f t="shared" si="15"/>
        <v>17</v>
      </c>
      <c r="B21" s="409">
        <f ca="1" t="shared" si="16"/>
        <v>0</v>
      </c>
      <c r="C21" s="409">
        <f ca="1" t="shared" si="17"/>
        <v>0</v>
      </c>
      <c r="D21" s="409">
        <f ca="1" t="shared" si="18"/>
        <v>0</v>
      </c>
      <c r="E21" s="409">
        <f ca="1" t="shared" si="19"/>
        <v>0</v>
      </c>
      <c r="F21" s="409" t="str">
        <f ca="1" t="shared" si="20"/>
        <v>新潟県</v>
      </c>
      <c r="G21" s="409" t="str">
        <f ca="1">IF(J21&gt;0,報告書!$W$7,"")</f>
        <v/>
      </c>
      <c r="H21" s="445">
        <f ca="1" t="shared" si="21"/>
        <v>0</v>
      </c>
      <c r="I21" s="447">
        <f ca="1" t="shared" si="22"/>
        <v>0</v>
      </c>
      <c r="J21" s="445">
        <f ca="1" t="shared" si="23"/>
        <v>0</v>
      </c>
      <c r="K21" s="445">
        <f ca="1" t="shared" si="24"/>
        <v>0</v>
      </c>
      <c r="L21" s="447">
        <f ca="1" t="shared" si="25"/>
        <v>0</v>
      </c>
      <c r="M21" s="445">
        <f ca="1" t="shared" si="26"/>
        <v>0</v>
      </c>
      <c r="N21" s="445">
        <f ca="1" t="shared" si="27"/>
        <v>0</v>
      </c>
      <c r="O21" s="447">
        <f ca="1" t="shared" si="28"/>
        <v>0</v>
      </c>
      <c r="P21" s="445">
        <f ca="1" t="shared" si="29"/>
        <v>0</v>
      </c>
      <c r="Q21" s="449"/>
    </row>
    <row r="22" ht="22.35" customHeight="1" spans="1:17">
      <c r="A22" s="408">
        <f t="shared" si="15"/>
        <v>18</v>
      </c>
      <c r="B22" s="409">
        <f ca="1" t="shared" si="16"/>
        <v>0</v>
      </c>
      <c r="C22" s="409">
        <f ca="1" t="shared" si="17"/>
        <v>0</v>
      </c>
      <c r="D22" s="409">
        <f ca="1" t="shared" si="18"/>
        <v>0</v>
      </c>
      <c r="E22" s="409">
        <f ca="1" t="shared" si="19"/>
        <v>0</v>
      </c>
      <c r="F22" s="409" t="str">
        <f ca="1" t="shared" si="20"/>
        <v>新潟県</v>
      </c>
      <c r="G22" s="409" t="str">
        <f ca="1">IF(J22&gt;0,報告書!$W$7,"")</f>
        <v/>
      </c>
      <c r="H22" s="445">
        <f ca="1" t="shared" si="21"/>
        <v>0</v>
      </c>
      <c r="I22" s="447">
        <f ca="1" t="shared" si="22"/>
        <v>0</v>
      </c>
      <c r="J22" s="445">
        <f ca="1" t="shared" si="23"/>
        <v>0</v>
      </c>
      <c r="K22" s="445">
        <f ca="1" t="shared" si="24"/>
        <v>0</v>
      </c>
      <c r="L22" s="447">
        <f ca="1" t="shared" si="25"/>
        <v>0</v>
      </c>
      <c r="M22" s="445">
        <f ca="1" t="shared" si="26"/>
        <v>0</v>
      </c>
      <c r="N22" s="445">
        <f ca="1" t="shared" si="27"/>
        <v>0</v>
      </c>
      <c r="O22" s="447">
        <f ca="1" t="shared" si="28"/>
        <v>0</v>
      </c>
      <c r="P22" s="445">
        <f ca="1" t="shared" si="29"/>
        <v>0</v>
      </c>
      <c r="Q22" s="449"/>
    </row>
    <row r="23" ht="22.35" customHeight="1" spans="1:17">
      <c r="A23" s="408">
        <f t="shared" si="15"/>
        <v>19</v>
      </c>
      <c r="B23" s="409">
        <f ca="1" t="shared" si="16"/>
        <v>0</v>
      </c>
      <c r="C23" s="409">
        <f ca="1" t="shared" si="17"/>
        <v>0</v>
      </c>
      <c r="D23" s="409">
        <f ca="1" t="shared" si="18"/>
        <v>0</v>
      </c>
      <c r="E23" s="409">
        <f ca="1" t="shared" si="19"/>
        <v>0</v>
      </c>
      <c r="F23" s="409" t="str">
        <f ca="1" t="shared" si="20"/>
        <v>新潟県</v>
      </c>
      <c r="G23" s="409" t="str">
        <f ca="1">IF(J23&gt;0,報告書!$W$7,"")</f>
        <v/>
      </c>
      <c r="H23" s="445">
        <f ca="1" t="shared" si="21"/>
        <v>0</v>
      </c>
      <c r="I23" s="447">
        <f ca="1" t="shared" si="22"/>
        <v>0</v>
      </c>
      <c r="J23" s="445">
        <f ca="1" t="shared" si="23"/>
        <v>0</v>
      </c>
      <c r="K23" s="445">
        <f ca="1" t="shared" si="24"/>
        <v>0</v>
      </c>
      <c r="L23" s="447">
        <f ca="1" t="shared" si="25"/>
        <v>0</v>
      </c>
      <c r="M23" s="445">
        <f ca="1" t="shared" si="26"/>
        <v>0</v>
      </c>
      <c r="N23" s="445">
        <f ca="1" t="shared" si="27"/>
        <v>0</v>
      </c>
      <c r="O23" s="447">
        <f ca="1" t="shared" si="28"/>
        <v>0</v>
      </c>
      <c r="P23" s="445">
        <f ca="1" t="shared" si="29"/>
        <v>0</v>
      </c>
      <c r="Q23" s="449"/>
    </row>
    <row r="24" ht="22.35" customHeight="1" spans="1:17">
      <c r="A24" s="408">
        <f t="shared" si="15"/>
        <v>20</v>
      </c>
      <c r="B24" s="409">
        <f ca="1" t="shared" si="16"/>
        <v>0</v>
      </c>
      <c r="C24" s="409">
        <f ca="1" t="shared" si="17"/>
        <v>0</v>
      </c>
      <c r="D24" s="409">
        <f ca="1" t="shared" si="18"/>
        <v>0</v>
      </c>
      <c r="E24" s="409">
        <f ca="1" t="shared" si="19"/>
        <v>0</v>
      </c>
      <c r="F24" s="409" t="str">
        <f ca="1" t="shared" si="20"/>
        <v>新潟県</v>
      </c>
      <c r="G24" s="409" t="str">
        <f ca="1">IF(J24&gt;0,報告書!$W$7,"")</f>
        <v/>
      </c>
      <c r="H24" s="445">
        <f ca="1" t="shared" si="21"/>
        <v>0</v>
      </c>
      <c r="I24" s="447">
        <f ca="1" t="shared" si="22"/>
        <v>0</v>
      </c>
      <c r="J24" s="445">
        <f ca="1" t="shared" si="23"/>
        <v>0</v>
      </c>
      <c r="K24" s="445">
        <f ca="1" t="shared" si="24"/>
        <v>0</v>
      </c>
      <c r="L24" s="447">
        <f ca="1" t="shared" si="25"/>
        <v>0</v>
      </c>
      <c r="M24" s="445">
        <f ca="1" t="shared" si="26"/>
        <v>0</v>
      </c>
      <c r="N24" s="445">
        <f ca="1" t="shared" si="27"/>
        <v>0</v>
      </c>
      <c r="O24" s="447">
        <f ca="1" t="shared" si="28"/>
        <v>0</v>
      </c>
      <c r="P24" s="445">
        <f ca="1" t="shared" si="29"/>
        <v>0</v>
      </c>
      <c r="Q24" s="449"/>
    </row>
    <row r="25" ht="22.35" customHeight="1" spans="1:17">
      <c r="A25" s="408">
        <f t="shared" ref="A25:A34" si="30">ROW()-4</f>
        <v>21</v>
      </c>
      <c r="B25" s="409">
        <f ca="1" t="shared" si="16"/>
        <v>0</v>
      </c>
      <c r="C25" s="409">
        <f ca="1" t="shared" si="17"/>
        <v>0</v>
      </c>
      <c r="D25" s="409">
        <f ca="1" t="shared" si="18"/>
        <v>0</v>
      </c>
      <c r="E25" s="409">
        <f ca="1" t="shared" si="19"/>
        <v>0</v>
      </c>
      <c r="F25" s="409" t="str">
        <f ca="1" t="shared" si="20"/>
        <v>新潟県</v>
      </c>
      <c r="G25" s="409" t="str">
        <f ca="1">IF(J25&gt;0,報告書!$W$7,"")</f>
        <v/>
      </c>
      <c r="H25" s="445">
        <f ca="1" t="shared" si="21"/>
        <v>0</v>
      </c>
      <c r="I25" s="447">
        <f ca="1" t="shared" si="22"/>
        <v>0</v>
      </c>
      <c r="J25" s="445">
        <f ca="1" t="shared" si="23"/>
        <v>0</v>
      </c>
      <c r="K25" s="445">
        <f ca="1" t="shared" si="24"/>
        <v>0</v>
      </c>
      <c r="L25" s="447">
        <f ca="1" t="shared" si="25"/>
        <v>0</v>
      </c>
      <c r="M25" s="445">
        <f ca="1" t="shared" si="26"/>
        <v>0</v>
      </c>
      <c r="N25" s="445">
        <f ca="1" t="shared" si="27"/>
        <v>0</v>
      </c>
      <c r="O25" s="447">
        <f ca="1" t="shared" si="28"/>
        <v>0</v>
      </c>
      <c r="P25" s="445">
        <f ca="1" t="shared" si="29"/>
        <v>0</v>
      </c>
      <c r="Q25" s="449"/>
    </row>
    <row r="26" ht="22.35" customHeight="1" spans="1:17">
      <c r="A26" s="408">
        <f t="shared" si="30"/>
        <v>22</v>
      </c>
      <c r="B26" s="409">
        <f ca="1" t="shared" si="16"/>
        <v>0</v>
      </c>
      <c r="C26" s="409">
        <f ca="1" t="shared" si="17"/>
        <v>0</v>
      </c>
      <c r="D26" s="409">
        <f ca="1" t="shared" si="18"/>
        <v>0</v>
      </c>
      <c r="E26" s="409">
        <f ca="1" t="shared" si="19"/>
        <v>0</v>
      </c>
      <c r="F26" s="409" t="str">
        <f ca="1" t="shared" si="20"/>
        <v>新潟県</v>
      </c>
      <c r="G26" s="409" t="str">
        <f ca="1">IF(J26&gt;0,報告書!$W$7,"")</f>
        <v/>
      </c>
      <c r="H26" s="445">
        <f ca="1" t="shared" si="21"/>
        <v>0</v>
      </c>
      <c r="I26" s="447">
        <f ca="1" t="shared" si="22"/>
        <v>0</v>
      </c>
      <c r="J26" s="445">
        <f ca="1" t="shared" si="23"/>
        <v>0</v>
      </c>
      <c r="K26" s="445">
        <f ca="1" t="shared" si="24"/>
        <v>0</v>
      </c>
      <c r="L26" s="447">
        <f ca="1" t="shared" si="25"/>
        <v>0</v>
      </c>
      <c r="M26" s="445">
        <f ca="1" t="shared" si="26"/>
        <v>0</v>
      </c>
      <c r="N26" s="445">
        <f ca="1" t="shared" si="27"/>
        <v>0</v>
      </c>
      <c r="O26" s="447">
        <f ca="1" t="shared" si="28"/>
        <v>0</v>
      </c>
      <c r="P26" s="445">
        <f ca="1" t="shared" si="29"/>
        <v>0</v>
      </c>
      <c r="Q26" s="449"/>
    </row>
    <row r="27" ht="22.35" customHeight="1" spans="1:17">
      <c r="A27" s="408">
        <f t="shared" si="30"/>
        <v>23</v>
      </c>
      <c r="B27" s="409">
        <f ca="1" t="shared" si="16"/>
        <v>0</v>
      </c>
      <c r="C27" s="409">
        <f ca="1" t="shared" si="17"/>
        <v>0</v>
      </c>
      <c r="D27" s="409">
        <f ca="1" t="shared" si="18"/>
        <v>0</v>
      </c>
      <c r="E27" s="409">
        <f ca="1" t="shared" si="19"/>
        <v>0</v>
      </c>
      <c r="F27" s="409" t="str">
        <f ca="1" t="shared" si="20"/>
        <v>新潟県</v>
      </c>
      <c r="G27" s="409" t="str">
        <f ca="1">IF(J27&gt;0,報告書!$W$7,"")</f>
        <v/>
      </c>
      <c r="H27" s="445">
        <f ca="1" t="shared" si="21"/>
        <v>0</v>
      </c>
      <c r="I27" s="447">
        <f ca="1" t="shared" si="22"/>
        <v>0</v>
      </c>
      <c r="J27" s="445">
        <f ca="1" t="shared" si="23"/>
        <v>0</v>
      </c>
      <c r="K27" s="445">
        <f ca="1" t="shared" si="24"/>
        <v>0</v>
      </c>
      <c r="L27" s="447">
        <f ca="1" t="shared" si="25"/>
        <v>0</v>
      </c>
      <c r="M27" s="445">
        <f ca="1" t="shared" si="26"/>
        <v>0</v>
      </c>
      <c r="N27" s="445">
        <f ca="1" t="shared" si="27"/>
        <v>0</v>
      </c>
      <c r="O27" s="447">
        <f ca="1" t="shared" si="28"/>
        <v>0</v>
      </c>
      <c r="P27" s="445">
        <f ca="1" t="shared" si="29"/>
        <v>0</v>
      </c>
      <c r="Q27" s="449"/>
    </row>
    <row r="28" ht="22.35" customHeight="1" spans="1:17">
      <c r="A28" s="408">
        <f t="shared" si="30"/>
        <v>24</v>
      </c>
      <c r="B28" s="409">
        <f ca="1" t="shared" si="16"/>
        <v>0</v>
      </c>
      <c r="C28" s="409">
        <f ca="1" t="shared" si="17"/>
        <v>0</v>
      </c>
      <c r="D28" s="409">
        <f ca="1" t="shared" si="18"/>
        <v>0</v>
      </c>
      <c r="E28" s="409">
        <f ca="1" t="shared" si="19"/>
        <v>0</v>
      </c>
      <c r="F28" s="409" t="str">
        <f ca="1" t="shared" si="20"/>
        <v>新潟県</v>
      </c>
      <c r="G28" s="409" t="str">
        <f ca="1">IF(J28&gt;0,報告書!$W$7,"")</f>
        <v/>
      </c>
      <c r="H28" s="445">
        <f ca="1" t="shared" si="21"/>
        <v>0</v>
      </c>
      <c r="I28" s="447">
        <f ca="1" t="shared" si="22"/>
        <v>0</v>
      </c>
      <c r="J28" s="445">
        <f ca="1" t="shared" si="23"/>
        <v>0</v>
      </c>
      <c r="K28" s="445">
        <f ca="1" t="shared" si="24"/>
        <v>0</v>
      </c>
      <c r="L28" s="447">
        <f ca="1" t="shared" si="25"/>
        <v>0</v>
      </c>
      <c r="M28" s="445">
        <f ca="1" t="shared" si="26"/>
        <v>0</v>
      </c>
      <c r="N28" s="445">
        <f ca="1" t="shared" si="27"/>
        <v>0</v>
      </c>
      <c r="O28" s="447">
        <f ca="1" t="shared" si="28"/>
        <v>0</v>
      </c>
      <c r="P28" s="445">
        <f ca="1" t="shared" si="29"/>
        <v>0</v>
      </c>
      <c r="Q28" s="449"/>
    </row>
    <row r="29" ht="22.35" customHeight="1" spans="1:17">
      <c r="A29" s="408">
        <f t="shared" si="30"/>
        <v>25</v>
      </c>
      <c r="B29" s="409">
        <f ca="1" t="shared" si="16"/>
        <v>0</v>
      </c>
      <c r="C29" s="409">
        <f ca="1" t="shared" si="17"/>
        <v>0</v>
      </c>
      <c r="D29" s="409">
        <f ca="1" t="shared" si="18"/>
        <v>0</v>
      </c>
      <c r="E29" s="409">
        <f ca="1" t="shared" si="19"/>
        <v>0</v>
      </c>
      <c r="F29" s="409" t="str">
        <f ca="1" t="shared" si="20"/>
        <v>新潟県</v>
      </c>
      <c r="G29" s="409" t="str">
        <f ca="1">IF(J29&gt;0,報告書!$W$7,"")</f>
        <v/>
      </c>
      <c r="H29" s="445">
        <f ca="1" t="shared" si="21"/>
        <v>0</v>
      </c>
      <c r="I29" s="447">
        <f ca="1" t="shared" si="22"/>
        <v>0</v>
      </c>
      <c r="J29" s="445">
        <f ca="1" t="shared" si="23"/>
        <v>0</v>
      </c>
      <c r="K29" s="445">
        <f ca="1" t="shared" si="24"/>
        <v>0</v>
      </c>
      <c r="L29" s="447">
        <f ca="1" t="shared" si="25"/>
        <v>0</v>
      </c>
      <c r="M29" s="445">
        <f ca="1" t="shared" si="26"/>
        <v>0</v>
      </c>
      <c r="N29" s="445">
        <f ca="1" t="shared" si="27"/>
        <v>0</v>
      </c>
      <c r="O29" s="447">
        <f ca="1" t="shared" si="28"/>
        <v>0</v>
      </c>
      <c r="P29" s="445">
        <f ca="1" t="shared" si="29"/>
        <v>0</v>
      </c>
      <c r="Q29" s="449"/>
    </row>
    <row r="30" ht="22.35" customHeight="1" spans="1:17">
      <c r="A30" s="408">
        <f t="shared" si="30"/>
        <v>26</v>
      </c>
      <c r="B30" s="409">
        <f ca="1" t="shared" si="16"/>
        <v>0</v>
      </c>
      <c r="C30" s="409">
        <f ca="1" t="shared" si="17"/>
        <v>0</v>
      </c>
      <c r="D30" s="409">
        <f ca="1" t="shared" si="18"/>
        <v>0</v>
      </c>
      <c r="E30" s="409">
        <f ca="1" t="shared" si="19"/>
        <v>0</v>
      </c>
      <c r="F30" s="409" t="str">
        <f ca="1" t="shared" si="20"/>
        <v>新潟県</v>
      </c>
      <c r="G30" s="409" t="str">
        <f ca="1">IF(J30&gt;0,報告書!$W$7,"")</f>
        <v/>
      </c>
      <c r="H30" s="445">
        <f ca="1" t="shared" si="21"/>
        <v>0</v>
      </c>
      <c r="I30" s="447">
        <f ca="1" t="shared" si="22"/>
        <v>0</v>
      </c>
      <c r="J30" s="445">
        <f ca="1" t="shared" si="23"/>
        <v>0</v>
      </c>
      <c r="K30" s="445">
        <f ca="1" t="shared" si="24"/>
        <v>0</v>
      </c>
      <c r="L30" s="447">
        <f ca="1" t="shared" si="25"/>
        <v>0</v>
      </c>
      <c r="M30" s="445">
        <f ca="1" t="shared" si="26"/>
        <v>0</v>
      </c>
      <c r="N30" s="445">
        <f ca="1" t="shared" si="27"/>
        <v>0</v>
      </c>
      <c r="O30" s="447">
        <f ca="1" t="shared" si="28"/>
        <v>0</v>
      </c>
      <c r="P30" s="445">
        <f ca="1" t="shared" si="29"/>
        <v>0</v>
      </c>
      <c r="Q30" s="449"/>
    </row>
    <row r="31" ht="22.35" customHeight="1" spans="1:17">
      <c r="A31" s="408">
        <f t="shared" si="30"/>
        <v>27</v>
      </c>
      <c r="B31" s="409">
        <f ca="1" t="shared" si="16"/>
        <v>0</v>
      </c>
      <c r="C31" s="409">
        <f ca="1" t="shared" si="17"/>
        <v>0</v>
      </c>
      <c r="D31" s="409">
        <f ca="1" t="shared" si="18"/>
        <v>0</v>
      </c>
      <c r="E31" s="409">
        <f ca="1" t="shared" si="19"/>
        <v>0</v>
      </c>
      <c r="F31" s="409" t="str">
        <f ca="1" t="shared" si="20"/>
        <v>新潟県</v>
      </c>
      <c r="G31" s="409" t="str">
        <f ca="1">IF(J31&gt;0,報告書!$W$7,"")</f>
        <v/>
      </c>
      <c r="H31" s="445">
        <f ca="1" t="shared" si="21"/>
        <v>0</v>
      </c>
      <c r="I31" s="447">
        <f ca="1" t="shared" si="22"/>
        <v>0</v>
      </c>
      <c r="J31" s="445">
        <f ca="1" t="shared" si="23"/>
        <v>0</v>
      </c>
      <c r="K31" s="445">
        <f ca="1" t="shared" si="24"/>
        <v>0</v>
      </c>
      <c r="L31" s="447">
        <f ca="1" t="shared" si="25"/>
        <v>0</v>
      </c>
      <c r="M31" s="445">
        <f ca="1" t="shared" si="26"/>
        <v>0</v>
      </c>
      <c r="N31" s="445">
        <f ca="1" t="shared" si="27"/>
        <v>0</v>
      </c>
      <c r="O31" s="447">
        <f ca="1" t="shared" si="28"/>
        <v>0</v>
      </c>
      <c r="P31" s="445">
        <f ca="1" t="shared" si="29"/>
        <v>0</v>
      </c>
      <c r="Q31" s="449"/>
    </row>
    <row r="32" ht="22.35" customHeight="1" spans="1:17">
      <c r="A32" s="408">
        <f t="shared" si="30"/>
        <v>28</v>
      </c>
      <c r="B32" s="409">
        <f ca="1" t="shared" si="16"/>
        <v>0</v>
      </c>
      <c r="C32" s="409">
        <f ca="1" t="shared" si="17"/>
        <v>0</v>
      </c>
      <c r="D32" s="409">
        <f ca="1" t="shared" si="18"/>
        <v>0</v>
      </c>
      <c r="E32" s="409">
        <f ca="1" t="shared" si="19"/>
        <v>0</v>
      </c>
      <c r="F32" s="409" t="str">
        <f ca="1" t="shared" si="20"/>
        <v>新潟県</v>
      </c>
      <c r="G32" s="409" t="str">
        <f ca="1">IF(J32&gt;0,報告書!$W$7,"")</f>
        <v/>
      </c>
      <c r="H32" s="445">
        <f ca="1" t="shared" si="21"/>
        <v>0</v>
      </c>
      <c r="I32" s="447">
        <f ca="1" t="shared" si="22"/>
        <v>0</v>
      </c>
      <c r="J32" s="445">
        <f ca="1" t="shared" si="23"/>
        <v>0</v>
      </c>
      <c r="K32" s="445">
        <f ca="1" t="shared" si="24"/>
        <v>0</v>
      </c>
      <c r="L32" s="447">
        <f ca="1" t="shared" si="25"/>
        <v>0</v>
      </c>
      <c r="M32" s="445">
        <f ca="1" t="shared" si="26"/>
        <v>0</v>
      </c>
      <c r="N32" s="445">
        <f ca="1" t="shared" si="27"/>
        <v>0</v>
      </c>
      <c r="O32" s="447">
        <f ca="1" t="shared" si="28"/>
        <v>0</v>
      </c>
      <c r="P32" s="445">
        <f ca="1" t="shared" si="29"/>
        <v>0</v>
      </c>
      <c r="Q32" s="449"/>
    </row>
    <row r="33" ht="22.35" customHeight="1" spans="1:17">
      <c r="A33" s="408">
        <f t="shared" si="30"/>
        <v>29</v>
      </c>
      <c r="B33" s="409">
        <f ca="1" t="shared" si="16"/>
        <v>0</v>
      </c>
      <c r="C33" s="409">
        <f ca="1" t="shared" si="17"/>
        <v>0</v>
      </c>
      <c r="D33" s="409">
        <f ca="1" t="shared" si="18"/>
        <v>0</v>
      </c>
      <c r="E33" s="409">
        <f ca="1" t="shared" si="19"/>
        <v>0</v>
      </c>
      <c r="F33" s="409" t="str">
        <f ca="1" t="shared" si="20"/>
        <v>新潟県</v>
      </c>
      <c r="G33" s="409" t="str">
        <f ca="1">IF(J33&gt;0,報告書!$W$7,"")</f>
        <v/>
      </c>
      <c r="H33" s="445">
        <f ca="1" t="shared" si="21"/>
        <v>0</v>
      </c>
      <c r="I33" s="447">
        <f ca="1" t="shared" si="22"/>
        <v>0</v>
      </c>
      <c r="J33" s="445">
        <f ca="1" t="shared" si="23"/>
        <v>0</v>
      </c>
      <c r="K33" s="445">
        <f ca="1" t="shared" si="24"/>
        <v>0</v>
      </c>
      <c r="L33" s="447">
        <f ca="1" t="shared" si="25"/>
        <v>0</v>
      </c>
      <c r="M33" s="445">
        <f ca="1" t="shared" si="26"/>
        <v>0</v>
      </c>
      <c r="N33" s="445">
        <f ca="1" t="shared" si="27"/>
        <v>0</v>
      </c>
      <c r="O33" s="447">
        <f ca="1" t="shared" si="28"/>
        <v>0</v>
      </c>
      <c r="P33" s="445">
        <f ca="1" t="shared" si="29"/>
        <v>0</v>
      </c>
      <c r="Q33" s="449"/>
    </row>
    <row r="34" ht="22.35" customHeight="1" spans="1:17">
      <c r="A34" s="408">
        <f t="shared" si="30"/>
        <v>30</v>
      </c>
      <c r="B34" s="409">
        <f ca="1" t="shared" si="16"/>
        <v>0</v>
      </c>
      <c r="C34" s="409">
        <f ca="1" t="shared" si="17"/>
        <v>0</v>
      </c>
      <c r="D34" s="409">
        <f ca="1" t="shared" si="18"/>
        <v>0</v>
      </c>
      <c r="E34" s="409">
        <f ca="1" t="shared" si="19"/>
        <v>0</v>
      </c>
      <c r="F34" s="409" t="str">
        <f ca="1" t="shared" si="20"/>
        <v>新潟県</v>
      </c>
      <c r="G34" s="409" t="str">
        <f ca="1">IF(J34&gt;0,報告書!$W$7,"")</f>
        <v/>
      </c>
      <c r="H34" s="445">
        <f ca="1" t="shared" si="21"/>
        <v>0</v>
      </c>
      <c r="I34" s="447">
        <f ca="1" t="shared" si="22"/>
        <v>0</v>
      </c>
      <c r="J34" s="445">
        <f ca="1" t="shared" si="23"/>
        <v>0</v>
      </c>
      <c r="K34" s="445">
        <f ca="1" t="shared" si="24"/>
        <v>0</v>
      </c>
      <c r="L34" s="447">
        <f ca="1" t="shared" si="25"/>
        <v>0</v>
      </c>
      <c r="M34" s="445">
        <f ca="1" t="shared" si="26"/>
        <v>0</v>
      </c>
      <c r="N34" s="445">
        <f ca="1" t="shared" si="27"/>
        <v>0</v>
      </c>
      <c r="O34" s="447">
        <f ca="1" t="shared" si="28"/>
        <v>0</v>
      </c>
      <c r="P34" s="445">
        <f ca="1" t="shared" si="29"/>
        <v>0</v>
      </c>
      <c r="Q34" s="449"/>
    </row>
    <row r="35" ht="22.35" customHeight="1" spans="1:17">
      <c r="A35" s="408">
        <f t="shared" ref="A35:A44" si="31">ROW()-4</f>
        <v>31</v>
      </c>
      <c r="B35" s="409">
        <f ca="1" t="shared" si="16"/>
        <v>0</v>
      </c>
      <c r="C35" s="409">
        <f ca="1" t="shared" si="17"/>
        <v>0</v>
      </c>
      <c r="D35" s="409">
        <f ca="1" t="shared" si="18"/>
        <v>0</v>
      </c>
      <c r="E35" s="409">
        <f ca="1" t="shared" si="19"/>
        <v>0</v>
      </c>
      <c r="F35" s="409" t="str">
        <f ca="1" t="shared" si="20"/>
        <v>新潟県</v>
      </c>
      <c r="G35" s="409" t="str">
        <f ca="1">IF(J35&gt;0,報告書!$W$7,"")</f>
        <v/>
      </c>
      <c r="H35" s="445">
        <f ca="1" t="shared" si="21"/>
        <v>0</v>
      </c>
      <c r="I35" s="447">
        <f ca="1" t="shared" si="22"/>
        <v>0</v>
      </c>
      <c r="J35" s="445">
        <f ca="1" t="shared" si="23"/>
        <v>0</v>
      </c>
      <c r="K35" s="445">
        <f ca="1" t="shared" si="24"/>
        <v>0</v>
      </c>
      <c r="L35" s="447">
        <f ca="1" t="shared" si="25"/>
        <v>0</v>
      </c>
      <c r="M35" s="445">
        <f ca="1" t="shared" si="26"/>
        <v>0</v>
      </c>
      <c r="N35" s="445">
        <f ca="1" t="shared" si="27"/>
        <v>0</v>
      </c>
      <c r="O35" s="447">
        <f ca="1" t="shared" si="28"/>
        <v>0</v>
      </c>
      <c r="P35" s="445">
        <f ca="1" t="shared" si="29"/>
        <v>0</v>
      </c>
      <c r="Q35" s="449"/>
    </row>
    <row r="36" ht="22.35" customHeight="1" spans="1:17">
      <c r="A36" s="408">
        <f t="shared" si="31"/>
        <v>32</v>
      </c>
      <c r="B36" s="409">
        <f ca="1" t="shared" si="16"/>
        <v>0</v>
      </c>
      <c r="C36" s="409">
        <f ca="1" t="shared" si="17"/>
        <v>0</v>
      </c>
      <c r="D36" s="409">
        <f ca="1" t="shared" si="18"/>
        <v>0</v>
      </c>
      <c r="E36" s="409">
        <f ca="1" t="shared" si="19"/>
        <v>0</v>
      </c>
      <c r="F36" s="409" t="str">
        <f ca="1" t="shared" si="20"/>
        <v>新潟県</v>
      </c>
      <c r="G36" s="409" t="str">
        <f ca="1">IF(J36&gt;0,報告書!$W$7,"")</f>
        <v/>
      </c>
      <c r="H36" s="445">
        <f ca="1" t="shared" si="21"/>
        <v>0</v>
      </c>
      <c r="I36" s="447">
        <f ca="1" t="shared" si="22"/>
        <v>0</v>
      </c>
      <c r="J36" s="445">
        <f ca="1" t="shared" si="23"/>
        <v>0</v>
      </c>
      <c r="K36" s="445">
        <f ca="1" t="shared" si="24"/>
        <v>0</v>
      </c>
      <c r="L36" s="447">
        <f ca="1" t="shared" si="25"/>
        <v>0</v>
      </c>
      <c r="M36" s="445">
        <f ca="1" t="shared" si="26"/>
        <v>0</v>
      </c>
      <c r="N36" s="445">
        <f ca="1" t="shared" si="27"/>
        <v>0</v>
      </c>
      <c r="O36" s="447">
        <f ca="1" t="shared" si="28"/>
        <v>0</v>
      </c>
      <c r="P36" s="445">
        <f ca="1" t="shared" si="29"/>
        <v>0</v>
      </c>
      <c r="Q36" s="449"/>
    </row>
    <row r="37" ht="22.35" customHeight="1" spans="1:17">
      <c r="A37" s="408">
        <f t="shared" si="31"/>
        <v>33</v>
      </c>
      <c r="B37" s="409">
        <f ca="1" t="shared" si="16"/>
        <v>0</v>
      </c>
      <c r="C37" s="409">
        <f ca="1" t="shared" si="17"/>
        <v>0</v>
      </c>
      <c r="D37" s="409">
        <f ca="1" t="shared" si="18"/>
        <v>0</v>
      </c>
      <c r="E37" s="409">
        <f ca="1" t="shared" si="19"/>
        <v>0</v>
      </c>
      <c r="F37" s="409" t="str">
        <f ca="1" t="shared" si="20"/>
        <v>新潟県</v>
      </c>
      <c r="G37" s="409" t="str">
        <f ca="1">IF(J37&gt;0,報告書!$W$7,"")</f>
        <v/>
      </c>
      <c r="H37" s="445">
        <f ca="1" t="shared" si="21"/>
        <v>0</v>
      </c>
      <c r="I37" s="447">
        <f ca="1" t="shared" si="22"/>
        <v>0</v>
      </c>
      <c r="J37" s="445">
        <f ca="1" t="shared" si="23"/>
        <v>0</v>
      </c>
      <c r="K37" s="445">
        <f ca="1" t="shared" si="24"/>
        <v>0</v>
      </c>
      <c r="L37" s="447">
        <f ca="1" t="shared" si="25"/>
        <v>0</v>
      </c>
      <c r="M37" s="445">
        <f ca="1" t="shared" si="26"/>
        <v>0</v>
      </c>
      <c r="N37" s="445">
        <f ca="1" t="shared" si="27"/>
        <v>0</v>
      </c>
      <c r="O37" s="447">
        <f ca="1" t="shared" si="28"/>
        <v>0</v>
      </c>
      <c r="P37" s="445">
        <f ca="1" t="shared" si="29"/>
        <v>0</v>
      </c>
      <c r="Q37" s="449"/>
    </row>
    <row r="38" ht="22.35" customHeight="1" spans="1:17">
      <c r="A38" s="408">
        <f t="shared" si="31"/>
        <v>34</v>
      </c>
      <c r="B38" s="409">
        <f ca="1" t="shared" si="16"/>
        <v>0</v>
      </c>
      <c r="C38" s="409">
        <f ca="1" t="shared" si="17"/>
        <v>0</v>
      </c>
      <c r="D38" s="409">
        <f ca="1" t="shared" si="18"/>
        <v>0</v>
      </c>
      <c r="E38" s="409">
        <f ca="1" t="shared" si="19"/>
        <v>0</v>
      </c>
      <c r="F38" s="409" t="str">
        <f ca="1" t="shared" si="20"/>
        <v>新潟県</v>
      </c>
      <c r="G38" s="409" t="str">
        <f ca="1">IF(J38&gt;0,報告書!$W$7,"")</f>
        <v/>
      </c>
      <c r="H38" s="445">
        <f ca="1" t="shared" si="21"/>
        <v>0</v>
      </c>
      <c r="I38" s="447">
        <f ca="1" t="shared" si="22"/>
        <v>0</v>
      </c>
      <c r="J38" s="445">
        <f ca="1" t="shared" si="23"/>
        <v>0</v>
      </c>
      <c r="K38" s="445">
        <f ca="1" t="shared" si="24"/>
        <v>0</v>
      </c>
      <c r="L38" s="447">
        <f ca="1" t="shared" si="25"/>
        <v>0</v>
      </c>
      <c r="M38" s="445">
        <f ca="1" t="shared" si="26"/>
        <v>0</v>
      </c>
      <c r="N38" s="445">
        <f ca="1" t="shared" si="27"/>
        <v>0</v>
      </c>
      <c r="O38" s="447">
        <f ca="1" t="shared" si="28"/>
        <v>0</v>
      </c>
      <c r="P38" s="445">
        <f ca="1" t="shared" si="29"/>
        <v>0</v>
      </c>
      <c r="Q38" s="449"/>
    </row>
    <row r="39" ht="22.35" customHeight="1" spans="1:17">
      <c r="A39" s="408">
        <f t="shared" si="31"/>
        <v>35</v>
      </c>
      <c r="B39" s="409">
        <f ca="1" t="shared" si="16"/>
        <v>0</v>
      </c>
      <c r="C39" s="409">
        <f ca="1" t="shared" si="17"/>
        <v>0</v>
      </c>
      <c r="D39" s="409">
        <f ca="1" t="shared" si="18"/>
        <v>0</v>
      </c>
      <c r="E39" s="409">
        <f ca="1" t="shared" si="19"/>
        <v>0</v>
      </c>
      <c r="F39" s="409" t="str">
        <f ca="1" t="shared" si="20"/>
        <v>新潟県</v>
      </c>
      <c r="G39" s="409" t="str">
        <f ca="1">IF(J39&gt;0,報告書!$W$7,"")</f>
        <v/>
      </c>
      <c r="H39" s="445">
        <f ca="1" t="shared" si="21"/>
        <v>0</v>
      </c>
      <c r="I39" s="447">
        <f ca="1" t="shared" si="22"/>
        <v>0</v>
      </c>
      <c r="J39" s="445">
        <f ca="1" t="shared" si="23"/>
        <v>0</v>
      </c>
      <c r="K39" s="445">
        <f ca="1" t="shared" si="24"/>
        <v>0</v>
      </c>
      <c r="L39" s="447">
        <f ca="1" t="shared" si="25"/>
        <v>0</v>
      </c>
      <c r="M39" s="445">
        <f ca="1" t="shared" si="26"/>
        <v>0</v>
      </c>
      <c r="N39" s="445">
        <f ca="1" t="shared" si="27"/>
        <v>0</v>
      </c>
      <c r="O39" s="447">
        <f ca="1" t="shared" si="28"/>
        <v>0</v>
      </c>
      <c r="P39" s="445">
        <f ca="1" t="shared" si="29"/>
        <v>0</v>
      </c>
      <c r="Q39" s="449"/>
    </row>
    <row r="40" ht="22.35" customHeight="1" spans="1:17">
      <c r="A40" s="408">
        <f t="shared" si="31"/>
        <v>36</v>
      </c>
      <c r="B40" s="409">
        <f ca="1" t="shared" si="16"/>
        <v>0</v>
      </c>
      <c r="C40" s="409">
        <f ca="1" t="shared" si="17"/>
        <v>0</v>
      </c>
      <c r="D40" s="409">
        <f ca="1" t="shared" si="18"/>
        <v>0</v>
      </c>
      <c r="E40" s="409">
        <f ca="1" t="shared" si="19"/>
        <v>0</v>
      </c>
      <c r="F40" s="409" t="str">
        <f ca="1" t="shared" si="20"/>
        <v>新潟県</v>
      </c>
      <c r="G40" s="409" t="str">
        <f ca="1">IF(J40&gt;0,報告書!$W$7,"")</f>
        <v/>
      </c>
      <c r="H40" s="445">
        <f ca="1" t="shared" si="21"/>
        <v>0</v>
      </c>
      <c r="I40" s="447">
        <f ca="1" t="shared" si="22"/>
        <v>0</v>
      </c>
      <c r="J40" s="445">
        <f ca="1" t="shared" si="23"/>
        <v>0</v>
      </c>
      <c r="K40" s="445">
        <f ca="1" t="shared" si="24"/>
        <v>0</v>
      </c>
      <c r="L40" s="447">
        <f ca="1" t="shared" si="25"/>
        <v>0</v>
      </c>
      <c r="M40" s="445">
        <f ca="1" t="shared" si="26"/>
        <v>0</v>
      </c>
      <c r="N40" s="445">
        <f ca="1" t="shared" si="27"/>
        <v>0</v>
      </c>
      <c r="O40" s="447">
        <f ca="1" t="shared" si="28"/>
        <v>0</v>
      </c>
      <c r="P40" s="445">
        <f ca="1" t="shared" si="29"/>
        <v>0</v>
      </c>
      <c r="Q40" s="449"/>
    </row>
    <row r="41" ht="22.35" customHeight="1" spans="1:17">
      <c r="A41" s="408">
        <f t="shared" si="31"/>
        <v>37</v>
      </c>
      <c r="B41" s="409">
        <f ca="1" t="shared" si="16"/>
        <v>0</v>
      </c>
      <c r="C41" s="409">
        <f ca="1" t="shared" si="17"/>
        <v>0</v>
      </c>
      <c r="D41" s="409">
        <f ca="1" t="shared" si="18"/>
        <v>0</v>
      </c>
      <c r="E41" s="409">
        <f ca="1" t="shared" si="19"/>
        <v>0</v>
      </c>
      <c r="F41" s="409" t="str">
        <f ca="1" t="shared" si="20"/>
        <v>新潟県</v>
      </c>
      <c r="G41" s="409" t="str">
        <f ca="1">IF(J41&gt;0,報告書!$W$7,"")</f>
        <v/>
      </c>
      <c r="H41" s="445">
        <f ca="1" t="shared" si="21"/>
        <v>0</v>
      </c>
      <c r="I41" s="447">
        <f ca="1" t="shared" si="22"/>
        <v>0</v>
      </c>
      <c r="J41" s="445">
        <f ca="1" t="shared" si="23"/>
        <v>0</v>
      </c>
      <c r="K41" s="445">
        <f ca="1" t="shared" si="24"/>
        <v>0</v>
      </c>
      <c r="L41" s="447">
        <f ca="1" t="shared" si="25"/>
        <v>0</v>
      </c>
      <c r="M41" s="445">
        <f ca="1" t="shared" si="26"/>
        <v>0</v>
      </c>
      <c r="N41" s="445">
        <f ca="1" t="shared" si="27"/>
        <v>0</v>
      </c>
      <c r="O41" s="447">
        <f ca="1" t="shared" si="28"/>
        <v>0</v>
      </c>
      <c r="P41" s="445">
        <f ca="1" t="shared" si="29"/>
        <v>0</v>
      </c>
      <c r="Q41" s="449"/>
    </row>
    <row r="42" ht="22.35" customHeight="1" spans="1:17">
      <c r="A42" s="408">
        <f t="shared" si="31"/>
        <v>38</v>
      </c>
      <c r="B42" s="409">
        <f ca="1" t="shared" si="16"/>
        <v>0</v>
      </c>
      <c r="C42" s="409">
        <f ca="1" t="shared" si="17"/>
        <v>0</v>
      </c>
      <c r="D42" s="409">
        <f ca="1" t="shared" si="18"/>
        <v>0</v>
      </c>
      <c r="E42" s="409">
        <f ca="1" t="shared" si="19"/>
        <v>0</v>
      </c>
      <c r="F42" s="409" t="str">
        <f ca="1" t="shared" si="20"/>
        <v>新潟県</v>
      </c>
      <c r="G42" s="409" t="str">
        <f ca="1">IF(J42&gt;0,報告書!$W$7,"")</f>
        <v/>
      </c>
      <c r="H42" s="445">
        <f ca="1" t="shared" si="21"/>
        <v>0</v>
      </c>
      <c r="I42" s="447">
        <f ca="1" t="shared" si="22"/>
        <v>0</v>
      </c>
      <c r="J42" s="445">
        <f ca="1" t="shared" si="23"/>
        <v>0</v>
      </c>
      <c r="K42" s="445">
        <f ca="1" t="shared" si="24"/>
        <v>0</v>
      </c>
      <c r="L42" s="447">
        <f ca="1" t="shared" si="25"/>
        <v>0</v>
      </c>
      <c r="M42" s="445">
        <f ca="1" t="shared" si="26"/>
        <v>0</v>
      </c>
      <c r="N42" s="445">
        <f ca="1" t="shared" si="27"/>
        <v>0</v>
      </c>
      <c r="O42" s="447">
        <f ca="1" t="shared" si="28"/>
        <v>0</v>
      </c>
      <c r="P42" s="445">
        <f ca="1" t="shared" si="29"/>
        <v>0</v>
      </c>
      <c r="Q42" s="449"/>
    </row>
    <row r="43" ht="22.35" customHeight="1" spans="1:17">
      <c r="A43" s="408">
        <f t="shared" si="31"/>
        <v>39</v>
      </c>
      <c r="B43" s="409">
        <f ca="1" t="shared" si="16"/>
        <v>0</v>
      </c>
      <c r="C43" s="409">
        <f ca="1" t="shared" si="17"/>
        <v>0</v>
      </c>
      <c r="D43" s="409">
        <f ca="1" t="shared" si="18"/>
        <v>0</v>
      </c>
      <c r="E43" s="409">
        <f ca="1" t="shared" si="19"/>
        <v>0</v>
      </c>
      <c r="F43" s="409" t="str">
        <f ca="1" t="shared" si="20"/>
        <v>新潟県</v>
      </c>
      <c r="G43" s="409" t="str">
        <f ca="1">IF(J43&gt;0,報告書!$W$7,"")</f>
        <v/>
      </c>
      <c r="H43" s="445">
        <f ca="1" t="shared" si="21"/>
        <v>0</v>
      </c>
      <c r="I43" s="447">
        <f ca="1" t="shared" si="22"/>
        <v>0</v>
      </c>
      <c r="J43" s="445">
        <f ca="1" t="shared" si="23"/>
        <v>0</v>
      </c>
      <c r="K43" s="445">
        <f ca="1" t="shared" si="24"/>
        <v>0</v>
      </c>
      <c r="L43" s="447">
        <f ca="1" t="shared" si="25"/>
        <v>0</v>
      </c>
      <c r="M43" s="445">
        <f ca="1" t="shared" si="26"/>
        <v>0</v>
      </c>
      <c r="N43" s="445">
        <f ca="1" t="shared" si="27"/>
        <v>0</v>
      </c>
      <c r="O43" s="447">
        <f ca="1" t="shared" si="28"/>
        <v>0</v>
      </c>
      <c r="P43" s="445">
        <f ca="1" t="shared" si="29"/>
        <v>0</v>
      </c>
      <c r="Q43" s="449"/>
    </row>
    <row r="44" ht="22.35" customHeight="1" spans="1:17">
      <c r="A44" s="408">
        <f t="shared" si="31"/>
        <v>40</v>
      </c>
      <c r="B44" s="409">
        <f ca="1" t="shared" si="16"/>
        <v>0</v>
      </c>
      <c r="C44" s="409">
        <f ca="1" t="shared" si="17"/>
        <v>0</v>
      </c>
      <c r="D44" s="409">
        <f ca="1" t="shared" si="18"/>
        <v>0</v>
      </c>
      <c r="E44" s="409">
        <f ca="1" t="shared" si="19"/>
        <v>0</v>
      </c>
      <c r="F44" s="409" t="str">
        <f ca="1" t="shared" si="20"/>
        <v>新潟県</v>
      </c>
      <c r="G44" s="409" t="str">
        <f ca="1">IF(J44&gt;0,報告書!$W$7,"")</f>
        <v/>
      </c>
      <c r="H44" s="445">
        <f ca="1" t="shared" si="21"/>
        <v>0</v>
      </c>
      <c r="I44" s="447">
        <f ca="1" t="shared" si="22"/>
        <v>0</v>
      </c>
      <c r="J44" s="445">
        <f ca="1" t="shared" si="23"/>
        <v>0</v>
      </c>
      <c r="K44" s="445">
        <f ca="1" t="shared" si="24"/>
        <v>0</v>
      </c>
      <c r="L44" s="447">
        <f ca="1" t="shared" si="25"/>
        <v>0</v>
      </c>
      <c r="M44" s="445">
        <f ca="1" t="shared" si="26"/>
        <v>0</v>
      </c>
      <c r="N44" s="445">
        <f ca="1" t="shared" si="27"/>
        <v>0</v>
      </c>
      <c r="O44" s="447">
        <f ca="1" t="shared" si="28"/>
        <v>0</v>
      </c>
      <c r="P44" s="445">
        <f ca="1" t="shared" si="29"/>
        <v>0</v>
      </c>
      <c r="Q44" s="449"/>
    </row>
    <row r="45" ht="22.35" customHeight="1" spans="1:17">
      <c r="A45" s="408">
        <f t="shared" ref="A45:A54" si="32">ROW()-4</f>
        <v>41</v>
      </c>
      <c r="B45" s="409">
        <f ca="1" t="shared" si="16"/>
        <v>0</v>
      </c>
      <c r="C45" s="409">
        <f ca="1" t="shared" si="17"/>
        <v>0</v>
      </c>
      <c r="D45" s="409">
        <f ca="1" t="shared" si="18"/>
        <v>0</v>
      </c>
      <c r="E45" s="409">
        <f ca="1" t="shared" si="19"/>
        <v>0</v>
      </c>
      <c r="F45" s="409" t="str">
        <f ca="1" t="shared" si="20"/>
        <v>新潟県</v>
      </c>
      <c r="G45" s="409" t="str">
        <f ca="1">IF(J45&gt;0,報告書!$W$7,"")</f>
        <v/>
      </c>
      <c r="H45" s="445">
        <f ca="1" t="shared" si="21"/>
        <v>0</v>
      </c>
      <c r="I45" s="447">
        <f ca="1" t="shared" si="22"/>
        <v>0</v>
      </c>
      <c r="J45" s="445">
        <f ca="1" t="shared" si="23"/>
        <v>0</v>
      </c>
      <c r="K45" s="445">
        <f ca="1" t="shared" si="24"/>
        <v>0</v>
      </c>
      <c r="L45" s="447">
        <f ca="1" t="shared" si="25"/>
        <v>0</v>
      </c>
      <c r="M45" s="445">
        <f ca="1" t="shared" si="26"/>
        <v>0</v>
      </c>
      <c r="N45" s="445">
        <f ca="1" t="shared" si="27"/>
        <v>0</v>
      </c>
      <c r="O45" s="447">
        <f ca="1" t="shared" si="28"/>
        <v>0</v>
      </c>
      <c r="P45" s="445">
        <f ca="1" t="shared" si="29"/>
        <v>0</v>
      </c>
      <c r="Q45" s="449"/>
    </row>
    <row r="46" ht="22.35" customHeight="1" spans="1:17">
      <c r="A46" s="408">
        <f t="shared" si="32"/>
        <v>42</v>
      </c>
      <c r="B46" s="409">
        <f ca="1" t="shared" si="16"/>
        <v>0</v>
      </c>
      <c r="C46" s="409">
        <f ca="1" t="shared" si="17"/>
        <v>0</v>
      </c>
      <c r="D46" s="409">
        <f ca="1" t="shared" si="18"/>
        <v>0</v>
      </c>
      <c r="E46" s="409">
        <f ca="1" t="shared" si="19"/>
        <v>0</v>
      </c>
      <c r="F46" s="409" t="str">
        <f ca="1" t="shared" si="20"/>
        <v>新潟県</v>
      </c>
      <c r="G46" s="409" t="str">
        <f ca="1">IF(J46&gt;0,報告書!$W$7,"")</f>
        <v/>
      </c>
      <c r="H46" s="445">
        <f ca="1" t="shared" si="21"/>
        <v>0</v>
      </c>
      <c r="I46" s="447">
        <f ca="1" t="shared" si="22"/>
        <v>0</v>
      </c>
      <c r="J46" s="445">
        <f ca="1" t="shared" si="23"/>
        <v>0</v>
      </c>
      <c r="K46" s="445">
        <f ca="1" t="shared" si="24"/>
        <v>0</v>
      </c>
      <c r="L46" s="447">
        <f ca="1" t="shared" si="25"/>
        <v>0</v>
      </c>
      <c r="M46" s="445">
        <f ca="1" t="shared" si="26"/>
        <v>0</v>
      </c>
      <c r="N46" s="445">
        <f ca="1" t="shared" si="27"/>
        <v>0</v>
      </c>
      <c r="O46" s="447">
        <f ca="1" t="shared" si="28"/>
        <v>0</v>
      </c>
      <c r="P46" s="445">
        <f ca="1" t="shared" si="29"/>
        <v>0</v>
      </c>
      <c r="Q46" s="449"/>
    </row>
    <row r="47" ht="22.35" customHeight="1" spans="1:17">
      <c r="A47" s="408">
        <f t="shared" si="32"/>
        <v>43</v>
      </c>
      <c r="B47" s="409">
        <f ca="1" t="shared" ref="B47:B74" si="33">IFERROR(INDIRECT("個票"&amp;$A47&amp;"！$t$7"),"")</f>
        <v>0</v>
      </c>
      <c r="C47" s="409">
        <f ca="1" t="shared" ref="C47:C74" si="34">IFERROR(INDIRECT("個票"&amp;$A47&amp;"！$h$7"),"")</f>
        <v>0</v>
      </c>
      <c r="D47" s="409">
        <f ca="1" t="shared" ref="D47:D74" si="35">IFERROR(INDIRECT("個票"&amp;$A47&amp;"！$l$10"),"")</f>
        <v>0</v>
      </c>
      <c r="E47" s="409">
        <f ca="1" t="shared" ref="E47:E74" si="36">IFERROR(INDIRECT("個票"&amp;$A47&amp;"！$w$9"),"")</f>
        <v>0</v>
      </c>
      <c r="F47" s="409" t="str">
        <f ca="1" t="shared" ref="F47:F74" si="37">IFERROR(INDIRECT("個票"&amp;$A47&amp;"！$ｄ$9")&amp;INDIRECT("個票"&amp;$A47&amp;"！$ｈ$9"),"")</f>
        <v>新潟県</v>
      </c>
      <c r="G47" s="409" t="str">
        <f ca="1">IF(J47&gt;0,報告書!$W$7,"")</f>
        <v/>
      </c>
      <c r="H47" s="445">
        <f ca="1" t="shared" ref="H47:H74" si="38">IFERROR(INDIRECT("個票"&amp;$A47&amp;"！$Y$27"),"")</f>
        <v>0</v>
      </c>
      <c r="I47" s="447">
        <f ca="1" t="shared" ref="I47:I74" si="39">IFERROR(INDIRECT("個票"&amp;$A47&amp;"！$Y$49"),"")</f>
        <v>0</v>
      </c>
      <c r="J47" s="445">
        <f ca="1" t="shared" ref="J47:J74" si="40">SUM(H47,I47)</f>
        <v>0</v>
      </c>
      <c r="K47" s="445">
        <f ca="1" t="shared" ref="K47:K74" si="41">IFERROR(INDIRECT("個票"&amp;$A47&amp;"！$ad$27"),"")</f>
        <v>0</v>
      </c>
      <c r="L47" s="447">
        <f ca="1" t="shared" ref="L47:L74" si="42">IFERROR(INDIRECT("個票"&amp;$A47&amp;"！$ad$49"),"")</f>
        <v>0</v>
      </c>
      <c r="M47" s="445">
        <f ca="1" t="shared" ref="M47:M74" si="43">SUM(K47,L47)</f>
        <v>0</v>
      </c>
      <c r="N47" s="445">
        <f ca="1" t="shared" ref="N47:N74" si="44">IFERROR(INDIRECT("個票"&amp;$A47&amp;"！$ai$27"),"")</f>
        <v>0</v>
      </c>
      <c r="O47" s="447">
        <f ca="1" t="shared" ref="O47:O74" si="45">IFERROR(INDIRECT("個票"&amp;$A47&amp;"！$ai$49"),"")</f>
        <v>0</v>
      </c>
      <c r="P47" s="445">
        <f ca="1" t="shared" ref="P47:P74" si="46">SUM(N47,O47)</f>
        <v>0</v>
      </c>
      <c r="Q47" s="449"/>
    </row>
    <row r="48" ht="22.35" customHeight="1" spans="1:17">
      <c r="A48" s="408">
        <f t="shared" si="32"/>
        <v>44</v>
      </c>
      <c r="B48" s="409">
        <f ca="1" t="shared" si="33"/>
        <v>0</v>
      </c>
      <c r="C48" s="409">
        <f ca="1" t="shared" si="34"/>
        <v>0</v>
      </c>
      <c r="D48" s="409">
        <f ca="1" t="shared" si="35"/>
        <v>0</v>
      </c>
      <c r="E48" s="409">
        <f ca="1" t="shared" si="36"/>
        <v>0</v>
      </c>
      <c r="F48" s="409" t="str">
        <f ca="1" t="shared" si="37"/>
        <v>新潟県</v>
      </c>
      <c r="G48" s="409" t="str">
        <f ca="1">IF(J48&gt;0,報告書!$W$7,"")</f>
        <v/>
      </c>
      <c r="H48" s="445">
        <f ca="1" t="shared" si="38"/>
        <v>0</v>
      </c>
      <c r="I48" s="447">
        <f ca="1" t="shared" si="39"/>
        <v>0</v>
      </c>
      <c r="J48" s="445">
        <f ca="1" t="shared" si="40"/>
        <v>0</v>
      </c>
      <c r="K48" s="445">
        <f ca="1" t="shared" si="41"/>
        <v>0</v>
      </c>
      <c r="L48" s="447">
        <f ca="1" t="shared" si="42"/>
        <v>0</v>
      </c>
      <c r="M48" s="445">
        <f ca="1" t="shared" si="43"/>
        <v>0</v>
      </c>
      <c r="N48" s="445">
        <f ca="1" t="shared" si="44"/>
        <v>0</v>
      </c>
      <c r="O48" s="447">
        <f ca="1" t="shared" si="45"/>
        <v>0</v>
      </c>
      <c r="P48" s="445">
        <f ca="1" t="shared" si="46"/>
        <v>0</v>
      </c>
      <c r="Q48" s="449"/>
    </row>
    <row r="49" ht="22.35" customHeight="1" spans="1:17">
      <c r="A49" s="408">
        <f t="shared" si="32"/>
        <v>45</v>
      </c>
      <c r="B49" s="409">
        <f ca="1" t="shared" si="33"/>
        <v>0</v>
      </c>
      <c r="C49" s="409">
        <f ca="1" t="shared" si="34"/>
        <v>0</v>
      </c>
      <c r="D49" s="409">
        <f ca="1" t="shared" si="35"/>
        <v>0</v>
      </c>
      <c r="E49" s="409">
        <f ca="1" t="shared" si="36"/>
        <v>0</v>
      </c>
      <c r="F49" s="409" t="str">
        <f ca="1" t="shared" si="37"/>
        <v>新潟県</v>
      </c>
      <c r="G49" s="409" t="str">
        <f ca="1">IF(J49&gt;0,報告書!$W$7,"")</f>
        <v/>
      </c>
      <c r="H49" s="445">
        <f ca="1" t="shared" si="38"/>
        <v>0</v>
      </c>
      <c r="I49" s="447">
        <f ca="1" t="shared" si="39"/>
        <v>0</v>
      </c>
      <c r="J49" s="445">
        <f ca="1" t="shared" si="40"/>
        <v>0</v>
      </c>
      <c r="K49" s="445">
        <f ca="1" t="shared" si="41"/>
        <v>0</v>
      </c>
      <c r="L49" s="447">
        <f ca="1" t="shared" si="42"/>
        <v>0</v>
      </c>
      <c r="M49" s="445">
        <f ca="1" t="shared" si="43"/>
        <v>0</v>
      </c>
      <c r="N49" s="445">
        <f ca="1" t="shared" si="44"/>
        <v>0</v>
      </c>
      <c r="O49" s="447">
        <f ca="1" t="shared" si="45"/>
        <v>0</v>
      </c>
      <c r="P49" s="445">
        <f ca="1" t="shared" si="46"/>
        <v>0</v>
      </c>
      <c r="Q49" s="449"/>
    </row>
    <row r="50" ht="22.35" customHeight="1" spans="1:17">
      <c r="A50" s="408">
        <f t="shared" si="32"/>
        <v>46</v>
      </c>
      <c r="B50" s="409">
        <f ca="1" t="shared" si="33"/>
        <v>0</v>
      </c>
      <c r="C50" s="409">
        <f ca="1" t="shared" si="34"/>
        <v>0</v>
      </c>
      <c r="D50" s="409">
        <f ca="1" t="shared" si="35"/>
        <v>0</v>
      </c>
      <c r="E50" s="409">
        <f ca="1" t="shared" si="36"/>
        <v>0</v>
      </c>
      <c r="F50" s="409" t="str">
        <f ca="1" t="shared" si="37"/>
        <v>新潟県</v>
      </c>
      <c r="G50" s="409" t="str">
        <f ca="1">IF(J50&gt;0,報告書!$W$7,"")</f>
        <v/>
      </c>
      <c r="H50" s="445">
        <f ca="1" t="shared" si="38"/>
        <v>0</v>
      </c>
      <c r="I50" s="447">
        <f ca="1" t="shared" si="39"/>
        <v>0</v>
      </c>
      <c r="J50" s="445">
        <f ca="1" t="shared" si="40"/>
        <v>0</v>
      </c>
      <c r="K50" s="445">
        <f ca="1" t="shared" si="41"/>
        <v>0</v>
      </c>
      <c r="L50" s="447">
        <f ca="1" t="shared" si="42"/>
        <v>0</v>
      </c>
      <c r="M50" s="445">
        <f ca="1" t="shared" si="43"/>
        <v>0</v>
      </c>
      <c r="N50" s="445">
        <f ca="1" t="shared" si="44"/>
        <v>0</v>
      </c>
      <c r="O50" s="447">
        <f ca="1" t="shared" si="45"/>
        <v>0</v>
      </c>
      <c r="P50" s="445">
        <f ca="1" t="shared" si="46"/>
        <v>0</v>
      </c>
      <c r="Q50" s="449"/>
    </row>
    <row r="51" ht="22.35" customHeight="1" spans="1:17">
      <c r="A51" s="408">
        <f t="shared" si="32"/>
        <v>47</v>
      </c>
      <c r="B51" s="409">
        <f ca="1" t="shared" si="33"/>
        <v>0</v>
      </c>
      <c r="C51" s="409">
        <f ca="1" t="shared" si="34"/>
        <v>0</v>
      </c>
      <c r="D51" s="409">
        <f ca="1" t="shared" si="35"/>
        <v>0</v>
      </c>
      <c r="E51" s="409">
        <f ca="1" t="shared" si="36"/>
        <v>0</v>
      </c>
      <c r="F51" s="409" t="str">
        <f ca="1" t="shared" si="37"/>
        <v>新潟県</v>
      </c>
      <c r="G51" s="409" t="str">
        <f ca="1">IF(J51&gt;0,報告書!$W$7,"")</f>
        <v/>
      </c>
      <c r="H51" s="445">
        <f ca="1" t="shared" si="38"/>
        <v>0</v>
      </c>
      <c r="I51" s="447">
        <f ca="1" t="shared" si="39"/>
        <v>0</v>
      </c>
      <c r="J51" s="445">
        <f ca="1" t="shared" si="40"/>
        <v>0</v>
      </c>
      <c r="K51" s="445">
        <f ca="1" t="shared" si="41"/>
        <v>0</v>
      </c>
      <c r="L51" s="447">
        <f ca="1" t="shared" si="42"/>
        <v>0</v>
      </c>
      <c r="M51" s="445">
        <f ca="1" t="shared" si="43"/>
        <v>0</v>
      </c>
      <c r="N51" s="445">
        <f ca="1" t="shared" si="44"/>
        <v>0</v>
      </c>
      <c r="O51" s="447">
        <f ca="1" t="shared" si="45"/>
        <v>0</v>
      </c>
      <c r="P51" s="445">
        <f ca="1" t="shared" si="46"/>
        <v>0</v>
      </c>
      <c r="Q51" s="449"/>
    </row>
    <row r="52" ht="22.35" customHeight="1" spans="1:17">
      <c r="A52" s="408">
        <f t="shared" si="32"/>
        <v>48</v>
      </c>
      <c r="B52" s="409">
        <f ca="1" t="shared" si="33"/>
        <v>0</v>
      </c>
      <c r="C52" s="409">
        <f ca="1" t="shared" si="34"/>
        <v>0</v>
      </c>
      <c r="D52" s="409">
        <f ca="1" t="shared" si="35"/>
        <v>0</v>
      </c>
      <c r="E52" s="409">
        <f ca="1" t="shared" si="36"/>
        <v>0</v>
      </c>
      <c r="F52" s="409" t="str">
        <f ca="1" t="shared" si="37"/>
        <v>新潟県</v>
      </c>
      <c r="G52" s="409" t="str">
        <f ca="1">IF(J52&gt;0,報告書!$W$7,"")</f>
        <v/>
      </c>
      <c r="H52" s="445">
        <f ca="1" t="shared" si="38"/>
        <v>0</v>
      </c>
      <c r="I52" s="447">
        <f ca="1" t="shared" si="39"/>
        <v>0</v>
      </c>
      <c r="J52" s="445">
        <f ca="1" t="shared" si="40"/>
        <v>0</v>
      </c>
      <c r="K52" s="445">
        <f ca="1" t="shared" si="41"/>
        <v>0</v>
      </c>
      <c r="L52" s="447">
        <f ca="1" t="shared" si="42"/>
        <v>0</v>
      </c>
      <c r="M52" s="445">
        <f ca="1" t="shared" si="43"/>
        <v>0</v>
      </c>
      <c r="N52" s="445">
        <f ca="1" t="shared" si="44"/>
        <v>0</v>
      </c>
      <c r="O52" s="447">
        <f ca="1" t="shared" si="45"/>
        <v>0</v>
      </c>
      <c r="P52" s="445">
        <f ca="1" t="shared" si="46"/>
        <v>0</v>
      </c>
      <c r="Q52" s="449"/>
    </row>
    <row r="53" ht="22.35" customHeight="1" spans="1:17">
      <c r="A53" s="408">
        <f t="shared" si="32"/>
        <v>49</v>
      </c>
      <c r="B53" s="409">
        <f ca="1" t="shared" si="33"/>
        <v>0</v>
      </c>
      <c r="C53" s="409">
        <f ca="1" t="shared" si="34"/>
        <v>0</v>
      </c>
      <c r="D53" s="409">
        <f ca="1" t="shared" si="35"/>
        <v>0</v>
      </c>
      <c r="E53" s="409">
        <f ca="1" t="shared" si="36"/>
        <v>0</v>
      </c>
      <c r="F53" s="409" t="str">
        <f ca="1" t="shared" si="37"/>
        <v>新潟県</v>
      </c>
      <c r="G53" s="409" t="str">
        <f ca="1">IF(J53&gt;0,報告書!$W$7,"")</f>
        <v/>
      </c>
      <c r="H53" s="445">
        <f ca="1" t="shared" si="38"/>
        <v>0</v>
      </c>
      <c r="I53" s="447">
        <f ca="1" t="shared" si="39"/>
        <v>0</v>
      </c>
      <c r="J53" s="445">
        <f ca="1" t="shared" si="40"/>
        <v>0</v>
      </c>
      <c r="K53" s="445">
        <f ca="1" t="shared" si="41"/>
        <v>0</v>
      </c>
      <c r="L53" s="447">
        <f ca="1" t="shared" si="42"/>
        <v>0</v>
      </c>
      <c r="M53" s="445">
        <f ca="1" t="shared" si="43"/>
        <v>0</v>
      </c>
      <c r="N53" s="445">
        <f ca="1" t="shared" si="44"/>
        <v>0</v>
      </c>
      <c r="O53" s="447">
        <f ca="1" t="shared" si="45"/>
        <v>0</v>
      </c>
      <c r="P53" s="445">
        <f ca="1" t="shared" si="46"/>
        <v>0</v>
      </c>
      <c r="Q53" s="449"/>
    </row>
    <row r="54" ht="22.35" customHeight="1" spans="1:17">
      <c r="A54" s="408">
        <f t="shared" si="32"/>
        <v>50</v>
      </c>
      <c r="B54" s="409">
        <f ca="1" t="shared" si="33"/>
        <v>0</v>
      </c>
      <c r="C54" s="409">
        <f ca="1" t="shared" si="34"/>
        <v>0</v>
      </c>
      <c r="D54" s="409">
        <f ca="1" t="shared" si="35"/>
        <v>0</v>
      </c>
      <c r="E54" s="409">
        <f ca="1" t="shared" si="36"/>
        <v>0</v>
      </c>
      <c r="F54" s="409" t="str">
        <f ca="1" t="shared" si="37"/>
        <v>新潟県</v>
      </c>
      <c r="G54" s="409" t="str">
        <f ca="1">IF(J54&gt;0,報告書!$W$7,"")</f>
        <v/>
      </c>
      <c r="H54" s="445">
        <f ca="1" t="shared" si="38"/>
        <v>0</v>
      </c>
      <c r="I54" s="447">
        <f ca="1" t="shared" si="39"/>
        <v>0</v>
      </c>
      <c r="J54" s="445">
        <f ca="1" t="shared" si="40"/>
        <v>0</v>
      </c>
      <c r="K54" s="445">
        <f ca="1" t="shared" si="41"/>
        <v>0</v>
      </c>
      <c r="L54" s="447">
        <f ca="1" t="shared" si="42"/>
        <v>0</v>
      </c>
      <c r="M54" s="445">
        <f ca="1" t="shared" si="43"/>
        <v>0</v>
      </c>
      <c r="N54" s="445">
        <f ca="1" t="shared" si="44"/>
        <v>0</v>
      </c>
      <c r="O54" s="447">
        <f ca="1" t="shared" si="45"/>
        <v>0</v>
      </c>
      <c r="P54" s="445">
        <f ca="1" t="shared" si="46"/>
        <v>0</v>
      </c>
      <c r="Q54" s="449"/>
    </row>
    <row r="55" ht="11.25" customHeight="1"/>
    <row r="56" customFormat="1" spans="1:3">
      <c r="A56" s="1" t="s">
        <v>171</v>
      </c>
      <c r="B56" s="2"/>
      <c r="C56" s="2"/>
    </row>
    <row r="57" customFormat="1" ht="16.5" customHeight="1" spans="1:3">
      <c r="A57" s="412"/>
      <c r="B57" s="1" t="s">
        <v>172</v>
      </c>
      <c r="C57" s="2"/>
    </row>
    <row r="58" customFormat="1" ht="16.5" customHeight="1" spans="1:3">
      <c r="A58" s="412"/>
      <c r="B58" s="1"/>
      <c r="C58" s="2"/>
    </row>
    <row r="59" customFormat="1" ht="16.5" customHeight="1" spans="1:3">
      <c r="A59" s="66"/>
      <c r="B59" s="65"/>
      <c r="C59" s="2"/>
    </row>
    <row r="60" customFormat="1" ht="16.5" customHeight="1" spans="1:3">
      <c r="A60" s="66"/>
      <c r="B60" s="65"/>
      <c r="C60" s="2"/>
    </row>
    <row r="61" customFormat="1" ht="22.5" customHeight="1"/>
    <row r="62" customFormat="1" ht="22.5" customHeight="1"/>
    <row r="63" customFormat="1" ht="22.5" customHeight="1"/>
    <row r="64" customFormat="1" ht="22.5" customHeight="1"/>
    <row r="65" customFormat="1" ht="22.5" customHeight="1"/>
    <row r="66" customFormat="1" ht="22.5" customHeight="1"/>
    <row r="67" customFormat="1" ht="22.5" customHeight="1"/>
    <row r="68" customFormat="1" ht="22.5" customHeight="1"/>
    <row r="69" customFormat="1" ht="22.5" customHeight="1"/>
    <row r="70" customFormat="1" ht="22.5" customHeight="1"/>
    <row r="71" customFormat="1" ht="22.5" customHeight="1"/>
  </sheetData>
  <sheetProtection password="D6B1" sheet="1" objects="1"/>
  <mergeCells count="11">
    <mergeCell ref="H3:J3"/>
    <mergeCell ref="K3:M3"/>
    <mergeCell ref="N3:P3"/>
    <mergeCell ref="A3:A4"/>
    <mergeCell ref="B3:B4"/>
    <mergeCell ref="C3:C4"/>
    <mergeCell ref="D3:D4"/>
    <mergeCell ref="E3:E4"/>
    <mergeCell ref="F3:F4"/>
    <mergeCell ref="G3:G4"/>
    <mergeCell ref="Q3:Q4"/>
  </mergeCells>
  <dataValidations count="2">
    <dataValidation type="list" allowBlank="1" showInputMessage="1" showErrorMessage="1" sqref="D5:D13 D14:D54">
      <formula1>#REF!</formula1>
    </dataValidation>
    <dataValidation type="list" allowBlank="1" showInputMessage="1" showErrorMessage="1" sqref="Q5:Q14 Q15:Q54">
      <formula1>"可"</formula1>
    </dataValidation>
  </dataValidations>
  <printOptions horizontalCentered="1"/>
  <pageMargins left="0.196850393700787" right="0.196850393700787" top="0.590551181102362" bottom="0.393700787401575" header="0" footer="0"/>
  <pageSetup paperSize="9" scale="76" orientation="landscape"/>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AM42"/>
  <sheetViews>
    <sheetView showGridLines="0" showZeros="0" workbookViewId="0">
      <selection activeCell="X6" sqref="X6"/>
    </sheetView>
  </sheetViews>
  <sheetFormatPr defaultColWidth="2.12727272727273" defaultRowHeight="12"/>
  <cols>
    <col min="1" max="1" width="2.62727272727273" style="420" customWidth="1"/>
    <col min="2" max="16384" width="2.12727272727273" style="420"/>
  </cols>
  <sheetData>
    <row r="1" ht="13" spans="1:39">
      <c r="A1" s="420" t="s">
        <v>155</v>
      </c>
      <c r="AM1" s="424"/>
    </row>
    <row r="2" ht="22.5" customHeight="1" spans="1:39">
      <c r="A2" s="421"/>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row>
    <row r="3" ht="13" spans="1:39">
      <c r="A3" s="422"/>
      <c r="B3" s="422"/>
      <c r="C3" s="421"/>
      <c r="D3" s="421"/>
      <c r="E3" s="422"/>
      <c r="F3" s="422"/>
      <c r="G3" s="422"/>
      <c r="H3" s="422"/>
      <c r="I3" s="422"/>
      <c r="J3" s="422"/>
      <c r="K3" s="422"/>
      <c r="L3" s="422"/>
      <c r="M3" s="422"/>
      <c r="N3" s="422"/>
      <c r="O3" s="422"/>
      <c r="P3" s="422"/>
      <c r="Q3" s="422"/>
      <c r="R3" s="422"/>
      <c r="S3" s="422"/>
      <c r="T3" s="422"/>
      <c r="U3" s="422"/>
      <c r="V3" s="422"/>
      <c r="W3" s="422"/>
      <c r="X3" s="422"/>
      <c r="Y3" s="422"/>
      <c r="Z3" s="422"/>
      <c r="AA3" s="422"/>
      <c r="AB3" s="436"/>
      <c r="AC3" s="437" t="s">
        <v>123</v>
      </c>
      <c r="AD3" s="438"/>
      <c r="AE3" s="438"/>
      <c r="AF3" s="438" t="s">
        <v>124</v>
      </c>
      <c r="AG3" s="438"/>
      <c r="AH3" s="438"/>
      <c r="AI3" s="438" t="s">
        <v>125</v>
      </c>
      <c r="AJ3" s="438"/>
      <c r="AK3" s="438"/>
      <c r="AL3" s="421" t="s">
        <v>126</v>
      </c>
      <c r="AM3" s="421"/>
    </row>
    <row r="4" ht="45" customHeight="1" spans="1:39">
      <c r="A4" s="422"/>
      <c r="B4" s="422"/>
      <c r="C4" s="421"/>
      <c r="D4" s="421"/>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row>
    <row r="5" ht="18" customHeight="1" spans="1:39">
      <c r="A5" s="423" t="s">
        <v>127</v>
      </c>
      <c r="B5" s="423"/>
      <c r="C5" s="423"/>
      <c r="D5" s="423"/>
      <c r="E5" s="423"/>
      <c r="F5" s="423"/>
      <c r="G5" s="423"/>
      <c r="H5" s="422"/>
      <c r="I5" s="422" t="s">
        <v>128</v>
      </c>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c r="AI5" s="422"/>
      <c r="AJ5" s="422"/>
      <c r="AK5" s="422"/>
      <c r="AL5" s="422"/>
      <c r="AM5" s="422"/>
    </row>
    <row r="6" ht="45" customHeight="1" spans="1:39">
      <c r="A6" s="424"/>
      <c r="B6" s="424"/>
      <c r="C6" s="424"/>
      <c r="D6" s="424"/>
      <c r="E6" s="424"/>
      <c r="F6" s="424"/>
      <c r="G6" s="424"/>
      <c r="H6" s="422"/>
      <c r="I6" s="422"/>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2"/>
      <c r="AJ6" s="422"/>
      <c r="AK6" s="422"/>
      <c r="AL6" s="422"/>
      <c r="AM6" s="422"/>
    </row>
    <row r="7" ht="15.75" customHeight="1" spans="1:39">
      <c r="A7" s="424"/>
      <c r="B7" s="424"/>
      <c r="C7" s="424"/>
      <c r="D7" s="424"/>
      <c r="E7" s="424"/>
      <c r="F7" s="424"/>
      <c r="G7" s="424"/>
      <c r="H7" s="422"/>
      <c r="I7" s="422"/>
      <c r="J7" s="422"/>
      <c r="K7" s="422"/>
      <c r="L7" s="422"/>
      <c r="M7" s="422"/>
      <c r="N7" s="422"/>
      <c r="O7" s="422"/>
      <c r="P7" s="422"/>
      <c r="Q7" s="422"/>
      <c r="R7" s="422"/>
      <c r="S7" s="422"/>
      <c r="T7" s="422"/>
      <c r="U7" s="422"/>
      <c r="V7" s="422"/>
      <c r="W7" s="427" t="str">
        <f>報告書!W7</f>
        <v>（法人名）</v>
      </c>
      <c r="X7" s="427"/>
      <c r="Y7" s="427"/>
      <c r="Z7" s="427"/>
      <c r="AA7" s="427"/>
      <c r="AB7" s="427"/>
      <c r="AC7" s="427"/>
      <c r="AD7" s="427"/>
      <c r="AE7" s="427"/>
      <c r="AF7" s="427"/>
      <c r="AG7" s="427"/>
      <c r="AH7" s="427"/>
      <c r="AI7" s="427"/>
      <c r="AJ7" s="427"/>
      <c r="AK7" s="427"/>
      <c r="AL7" s="424"/>
      <c r="AM7" s="422"/>
    </row>
    <row r="8" ht="15.75" customHeight="1" spans="1:39">
      <c r="A8" s="424"/>
      <c r="B8" s="424"/>
      <c r="C8" s="424"/>
      <c r="D8" s="424"/>
      <c r="E8" s="424"/>
      <c r="F8" s="424"/>
      <c r="G8" s="424"/>
      <c r="H8" s="422"/>
      <c r="I8" s="422"/>
      <c r="J8" s="422"/>
      <c r="K8" s="422"/>
      <c r="L8" s="422"/>
      <c r="M8" s="422"/>
      <c r="N8" s="422"/>
      <c r="O8" s="422"/>
      <c r="P8" s="422"/>
      <c r="Q8" s="422"/>
      <c r="R8" s="422"/>
      <c r="S8" s="422"/>
      <c r="T8" s="422"/>
      <c r="U8" s="422"/>
      <c r="V8" s="422"/>
      <c r="W8" s="427" t="str">
        <f>報告書!W8</f>
        <v>（役職・代表者名）</v>
      </c>
      <c r="X8" s="427"/>
      <c r="Y8" s="427"/>
      <c r="Z8" s="427"/>
      <c r="AA8" s="427"/>
      <c r="AB8" s="427"/>
      <c r="AC8" s="427"/>
      <c r="AD8" s="427"/>
      <c r="AE8" s="427"/>
      <c r="AF8" s="427"/>
      <c r="AG8" s="427"/>
      <c r="AH8" s="427"/>
      <c r="AI8" s="427"/>
      <c r="AJ8" s="427"/>
      <c r="AK8" s="427"/>
      <c r="AL8" s="444"/>
      <c r="AM8" s="422"/>
    </row>
    <row r="9" ht="60" customHeight="1" spans="1:39">
      <c r="A9" s="424"/>
      <c r="B9" s="424"/>
      <c r="C9" s="424"/>
      <c r="D9" s="424"/>
      <c r="E9" s="424"/>
      <c r="F9" s="424"/>
      <c r="G9" s="424"/>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2"/>
      <c r="AL9" s="422"/>
      <c r="AM9" s="422"/>
    </row>
    <row r="10" ht="18" customHeight="1" spans="1:39">
      <c r="A10" s="422" t="s">
        <v>173</v>
      </c>
      <c r="B10" s="422"/>
      <c r="C10" s="422"/>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row>
    <row r="11" ht="18" customHeight="1" spans="1:39">
      <c r="A11" s="422"/>
      <c r="B11" s="422"/>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row>
    <row r="12" ht="56.25" customHeight="1" spans="1:39">
      <c r="A12" s="422"/>
      <c r="B12" s="422"/>
      <c r="C12" s="421"/>
      <c r="D12" s="421"/>
      <c r="E12" s="422"/>
      <c r="F12" s="422"/>
      <c r="G12" s="422"/>
      <c r="H12" s="422"/>
      <c r="I12" s="422"/>
      <c r="J12" s="422"/>
      <c r="K12" s="422"/>
      <c r="L12" s="422"/>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row>
    <row r="13" ht="13" spans="1:39">
      <c r="A13" s="422" t="s">
        <v>132</v>
      </c>
      <c r="B13" s="422"/>
      <c r="C13" s="421"/>
      <c r="D13" s="421"/>
      <c r="E13" s="422"/>
      <c r="F13" s="422"/>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row>
    <row r="14" ht="14.25" customHeight="1" spans="1:39">
      <c r="A14" s="422"/>
      <c r="B14" s="422"/>
      <c r="C14" s="422"/>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row>
    <row r="15" ht="14.25" customHeight="1" spans="1:39">
      <c r="A15" s="422"/>
      <c r="B15" s="422" t="s">
        <v>133</v>
      </c>
      <c r="C15" s="422"/>
      <c r="D15" s="422"/>
      <c r="E15" s="422"/>
      <c r="F15" s="422"/>
      <c r="G15" s="422"/>
      <c r="H15" s="422"/>
      <c r="I15" s="422"/>
      <c r="J15" s="422"/>
      <c r="K15" s="426">
        <f ca="1">SUM(重点清算額一覧!H5:H19)</f>
        <v>0</v>
      </c>
      <c r="L15" s="422"/>
      <c r="M15" s="422"/>
      <c r="N15" s="422"/>
      <c r="O15" s="422"/>
      <c r="P15" s="422"/>
      <c r="Q15" s="422"/>
      <c r="R15" s="422"/>
      <c r="S15" s="422" t="s">
        <v>134</v>
      </c>
      <c r="T15" s="422"/>
      <c r="U15" s="422"/>
      <c r="V15" s="422"/>
      <c r="W15" s="422"/>
      <c r="X15" s="422"/>
      <c r="Y15" s="422"/>
      <c r="Z15" s="422"/>
      <c r="AA15" s="422"/>
      <c r="AB15" s="422"/>
      <c r="AC15" s="422"/>
      <c r="AD15" s="422"/>
      <c r="AE15" s="422"/>
      <c r="AF15" s="422"/>
      <c r="AG15" s="422"/>
      <c r="AH15" s="422"/>
      <c r="AI15" s="422"/>
      <c r="AJ15" s="422"/>
      <c r="AK15" s="422"/>
      <c r="AL15" s="422"/>
      <c r="AM15" s="422"/>
    </row>
    <row r="16" ht="14.25" customHeight="1" spans="1:39">
      <c r="A16" s="422"/>
      <c r="B16" s="422" t="s">
        <v>135</v>
      </c>
      <c r="C16" s="422"/>
      <c r="D16" s="422"/>
      <c r="E16" s="422"/>
      <c r="F16" s="422"/>
      <c r="G16" s="422"/>
      <c r="H16" s="422"/>
      <c r="I16" s="422"/>
      <c r="J16" s="422"/>
      <c r="K16" s="426">
        <f ca="1">SUM(重点清算額一覧!I5:I19)</f>
        <v>0</v>
      </c>
      <c r="L16" s="422"/>
      <c r="M16" s="422"/>
      <c r="N16" s="422"/>
      <c r="O16" s="422"/>
      <c r="P16" s="422"/>
      <c r="Q16" s="422"/>
      <c r="R16" s="422"/>
      <c r="S16" s="422" t="s">
        <v>134</v>
      </c>
      <c r="T16" s="422"/>
      <c r="U16" s="422"/>
      <c r="V16" s="422"/>
      <c r="W16" s="422"/>
      <c r="X16" s="422"/>
      <c r="Y16" s="422"/>
      <c r="Z16" s="422"/>
      <c r="AA16" s="422"/>
      <c r="AB16" s="422"/>
      <c r="AC16" s="422"/>
      <c r="AD16" s="422"/>
      <c r="AE16" s="422"/>
      <c r="AF16" s="422"/>
      <c r="AG16" s="422"/>
      <c r="AH16" s="422"/>
      <c r="AI16" s="422"/>
      <c r="AJ16" s="422"/>
      <c r="AK16" s="422"/>
      <c r="AL16" s="422"/>
      <c r="AM16" s="422"/>
    </row>
    <row r="17" ht="14.25" customHeight="1" spans="1:39">
      <c r="A17" s="422"/>
      <c r="B17" s="422" t="s">
        <v>136</v>
      </c>
      <c r="C17" s="422"/>
      <c r="D17" s="422"/>
      <c r="E17" s="422"/>
      <c r="F17" s="422"/>
      <c r="G17" s="422"/>
      <c r="H17" s="422"/>
      <c r="I17" s="422"/>
      <c r="J17" s="422"/>
      <c r="K17" s="426">
        <f ca="1">SUM(重点清算額一覧!J5:J19)</f>
        <v>0</v>
      </c>
      <c r="L17" s="422"/>
      <c r="M17" s="422"/>
      <c r="N17" s="422"/>
      <c r="O17" s="422"/>
      <c r="P17" s="422"/>
      <c r="Q17" s="422"/>
      <c r="R17" s="422"/>
      <c r="S17" s="422" t="s">
        <v>134</v>
      </c>
      <c r="T17" s="422"/>
      <c r="U17" s="422"/>
      <c r="V17" s="422"/>
      <c r="W17" s="422"/>
      <c r="X17" s="422"/>
      <c r="Y17" s="422"/>
      <c r="Z17" s="422"/>
      <c r="AA17" s="422"/>
      <c r="AB17" s="422"/>
      <c r="AC17" s="422"/>
      <c r="AD17" s="422"/>
      <c r="AE17" s="422"/>
      <c r="AF17" s="422"/>
      <c r="AG17" s="422"/>
      <c r="AH17" s="422"/>
      <c r="AI17" s="422"/>
      <c r="AJ17" s="422"/>
      <c r="AK17" s="422"/>
      <c r="AL17" s="422"/>
      <c r="AM17" s="422"/>
    </row>
    <row r="18" ht="14.25" customHeight="1" spans="1:39">
      <c r="A18" s="422"/>
      <c r="U18" s="422"/>
      <c r="V18" s="422"/>
      <c r="W18" s="422"/>
      <c r="X18" s="422"/>
      <c r="Y18" s="422"/>
      <c r="Z18" s="422"/>
      <c r="AA18" s="422"/>
      <c r="AB18" s="422"/>
      <c r="AC18" s="422"/>
      <c r="AD18" s="422"/>
      <c r="AE18" s="422"/>
      <c r="AF18" s="422"/>
      <c r="AG18" s="422"/>
      <c r="AH18" s="422"/>
      <c r="AI18" s="422"/>
      <c r="AJ18" s="422"/>
      <c r="AK18" s="422"/>
      <c r="AL18" s="422"/>
      <c r="AM18" s="422"/>
    </row>
    <row r="19" ht="14.25" customHeight="1" spans="1:39">
      <c r="A19" s="422"/>
      <c r="B19" s="422"/>
      <c r="C19" s="422"/>
      <c r="D19" s="422"/>
      <c r="E19" s="422"/>
      <c r="F19" s="422"/>
      <c r="G19" s="422"/>
      <c r="H19" s="422"/>
      <c r="I19" s="422"/>
      <c r="J19" s="422"/>
      <c r="K19" s="422"/>
      <c r="L19" s="422"/>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row>
    <row r="20" ht="14.25" customHeight="1" spans="1:39">
      <c r="A20" s="422"/>
      <c r="B20" s="422"/>
      <c r="C20" s="422"/>
      <c r="D20" s="422"/>
      <c r="E20" s="422"/>
      <c r="F20" s="422"/>
      <c r="G20" s="422"/>
      <c r="H20" s="422"/>
      <c r="I20" s="422"/>
      <c r="J20" s="422"/>
      <c r="K20" s="422"/>
      <c r="L20" s="422"/>
      <c r="M20" s="422"/>
      <c r="N20" s="422"/>
      <c r="O20" s="422"/>
      <c r="P20" s="422"/>
      <c r="Q20" s="422"/>
      <c r="R20" s="422"/>
      <c r="S20" s="422"/>
      <c r="T20" s="422"/>
      <c r="U20" s="422"/>
      <c r="V20" s="422"/>
      <c r="W20" s="422"/>
      <c r="X20" s="426"/>
      <c r="Y20" s="426"/>
      <c r="Z20" s="426"/>
      <c r="AA20" s="426"/>
      <c r="AB20" s="426"/>
      <c r="AC20" s="422"/>
      <c r="AD20" s="422"/>
      <c r="AE20" s="422"/>
      <c r="AF20" s="422"/>
      <c r="AG20" s="422"/>
      <c r="AH20" s="422"/>
      <c r="AI20" s="422"/>
      <c r="AJ20" s="422"/>
      <c r="AK20" s="422"/>
      <c r="AL20" s="422"/>
      <c r="AM20" s="422"/>
    </row>
    <row r="21" ht="14.25" customHeight="1" spans="2:37">
      <c r="B21" s="422"/>
      <c r="C21" s="422"/>
      <c r="D21" s="422"/>
      <c r="E21" s="422"/>
      <c r="F21" s="422"/>
      <c r="G21" s="422"/>
      <c r="H21" s="422"/>
      <c r="I21" s="422"/>
      <c r="J21" s="422"/>
      <c r="K21" s="422"/>
      <c r="L21" s="422"/>
      <c r="M21" s="422"/>
      <c r="N21" s="422"/>
      <c r="O21" s="422"/>
      <c r="P21" s="422"/>
      <c r="Q21" s="422"/>
      <c r="R21" s="422"/>
      <c r="S21" s="422"/>
      <c r="T21" s="422"/>
      <c r="U21" s="422"/>
      <c r="V21" s="422"/>
      <c r="W21" s="422"/>
      <c r="X21" s="422"/>
      <c r="Y21" s="422"/>
      <c r="Z21" s="422"/>
      <c r="AA21" s="422"/>
      <c r="AB21" s="422"/>
      <c r="AC21" s="422"/>
      <c r="AD21" s="422"/>
      <c r="AE21" s="422"/>
      <c r="AF21" s="422"/>
      <c r="AG21" s="422"/>
      <c r="AH21" s="422"/>
      <c r="AI21" s="422"/>
      <c r="AJ21" s="422"/>
      <c r="AK21" s="422"/>
    </row>
    <row r="22" ht="14.25" customHeight="1" spans="2:37">
      <c r="B22" s="422" t="s">
        <v>140</v>
      </c>
      <c r="C22" s="422"/>
      <c r="D22" s="422"/>
      <c r="E22" s="422"/>
      <c r="F22" s="422"/>
      <c r="G22" s="422"/>
      <c r="H22" s="422"/>
      <c r="I22" s="422"/>
      <c r="J22" s="422"/>
      <c r="K22" s="422"/>
      <c r="L22" s="422"/>
      <c r="M22" s="422"/>
      <c r="N22" s="422"/>
      <c r="O22" s="422"/>
      <c r="P22" s="422"/>
      <c r="Q22" s="422"/>
      <c r="R22" s="422"/>
      <c r="S22" s="422"/>
      <c r="T22" s="422"/>
      <c r="U22" s="422"/>
      <c r="V22" s="422"/>
      <c r="W22" s="422"/>
      <c r="X22" s="422"/>
      <c r="Y22" s="422"/>
      <c r="Z22" s="422"/>
      <c r="AA22" s="422"/>
      <c r="AB22" s="422"/>
      <c r="AC22" s="422"/>
      <c r="AD22" s="422"/>
      <c r="AE22" s="422"/>
      <c r="AF22" s="422"/>
      <c r="AG22" s="422"/>
      <c r="AH22" s="422"/>
      <c r="AI22" s="422"/>
      <c r="AJ22" s="422"/>
      <c r="AK22" s="422"/>
    </row>
    <row r="23" ht="14.25" customHeight="1" spans="2:37">
      <c r="B23" s="422" t="s">
        <v>174</v>
      </c>
      <c r="C23" s="422"/>
      <c r="D23" s="422"/>
      <c r="E23" s="422"/>
      <c r="F23" s="422"/>
      <c r="G23" s="422"/>
      <c r="H23" s="422"/>
      <c r="I23" s="422"/>
      <c r="J23" s="422"/>
      <c r="K23" s="422"/>
      <c r="L23" s="422"/>
      <c r="M23" s="422"/>
      <c r="N23" s="422"/>
      <c r="O23" s="422"/>
      <c r="P23" s="422"/>
      <c r="Q23" s="422"/>
      <c r="R23" s="422"/>
      <c r="S23" s="422"/>
      <c r="T23" s="422"/>
      <c r="U23" s="422"/>
      <c r="V23" s="422"/>
      <c r="W23" s="422"/>
      <c r="X23" s="422"/>
      <c r="Y23" s="422"/>
      <c r="Z23" s="422"/>
      <c r="AA23" s="422"/>
      <c r="AB23" s="422"/>
      <c r="AC23" s="422"/>
      <c r="AD23" s="422"/>
      <c r="AE23" s="422"/>
      <c r="AF23" s="422"/>
      <c r="AG23" s="422"/>
      <c r="AH23" s="422"/>
      <c r="AI23" s="422"/>
      <c r="AJ23" s="422"/>
      <c r="AK23" s="422"/>
    </row>
    <row r="24" ht="14.25" customHeight="1" spans="2:37">
      <c r="B24" s="422" t="s">
        <v>142</v>
      </c>
      <c r="C24" s="422"/>
      <c r="D24" s="422"/>
      <c r="E24" s="422"/>
      <c r="F24" s="422"/>
      <c r="G24" s="422"/>
      <c r="H24" s="422"/>
      <c r="I24" s="422"/>
      <c r="J24" s="422"/>
      <c r="K24" s="422"/>
      <c r="L24" s="422"/>
      <c r="M24" s="422"/>
      <c r="N24" s="422"/>
      <c r="O24" s="422"/>
      <c r="P24" s="422"/>
      <c r="Q24" s="422"/>
      <c r="R24" s="422"/>
      <c r="S24" s="422"/>
      <c r="T24" s="422"/>
      <c r="U24" s="422"/>
      <c r="V24" s="422"/>
      <c r="W24" s="422"/>
      <c r="X24" s="422"/>
      <c r="Y24" s="422"/>
      <c r="Z24" s="422"/>
      <c r="AA24" s="422"/>
      <c r="AB24" s="422"/>
      <c r="AC24" s="422"/>
      <c r="AD24" s="422"/>
      <c r="AE24" s="422"/>
      <c r="AF24" s="422"/>
      <c r="AG24" s="422"/>
      <c r="AH24" s="422"/>
      <c r="AI24" s="422"/>
      <c r="AJ24" s="422"/>
      <c r="AK24" s="422"/>
    </row>
    <row r="25" ht="14.25" customHeight="1" spans="2:37">
      <c r="B25" s="422"/>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row>
    <row r="26" ht="14.25" customHeight="1" spans="2:37">
      <c r="B26" s="422"/>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2"/>
      <c r="AI26" s="422"/>
      <c r="AJ26" s="422"/>
      <c r="AK26" s="422"/>
    </row>
    <row r="30" spans="20:20">
      <c r="T30" s="420" t="s">
        <v>143</v>
      </c>
    </row>
    <row r="31" ht="6" customHeight="1"/>
    <row r="32" ht="18" customHeight="1" spans="21:37">
      <c r="U32" s="428" t="s">
        <v>144</v>
      </c>
      <c r="V32" s="429"/>
      <c r="W32" s="429"/>
      <c r="X32" s="429"/>
      <c r="Y32" s="429"/>
      <c r="Z32" s="429"/>
      <c r="AA32" s="429"/>
      <c r="AB32" s="439"/>
      <c r="AC32" s="440"/>
      <c r="AD32" s="440"/>
      <c r="AE32" s="440"/>
      <c r="AF32" s="440"/>
      <c r="AG32" s="440"/>
      <c r="AH32" s="440"/>
      <c r="AI32" s="440"/>
      <c r="AJ32" s="440"/>
      <c r="AK32" s="440"/>
    </row>
    <row r="33" ht="18.75" customHeight="1" spans="21:37">
      <c r="U33" s="428" t="s">
        <v>146</v>
      </c>
      <c r="V33" s="429"/>
      <c r="W33" s="429"/>
      <c r="X33" s="429"/>
      <c r="Y33" s="429"/>
      <c r="Z33" s="429"/>
      <c r="AA33" s="429"/>
      <c r="AB33" s="439"/>
      <c r="AC33" s="440"/>
      <c r="AD33" s="440"/>
      <c r="AE33" s="440"/>
      <c r="AF33" s="440"/>
      <c r="AG33" s="440"/>
      <c r="AH33" s="440"/>
      <c r="AI33" s="440"/>
      <c r="AJ33" s="440"/>
      <c r="AK33" s="440"/>
    </row>
    <row r="34" ht="18.75" customHeight="1" spans="21:37">
      <c r="U34" s="428" t="s">
        <v>148</v>
      </c>
      <c r="V34" s="429"/>
      <c r="W34" s="429"/>
      <c r="X34" s="429"/>
      <c r="Y34" s="429"/>
      <c r="Z34" s="429"/>
      <c r="AA34" s="429"/>
      <c r="AB34" s="439"/>
      <c r="AC34" s="440"/>
      <c r="AD34" s="440"/>
      <c r="AE34" s="440"/>
      <c r="AF34" s="440"/>
      <c r="AG34" s="440"/>
      <c r="AH34" s="440"/>
      <c r="AI34" s="440"/>
      <c r="AJ34" s="440"/>
      <c r="AK34" s="440"/>
    </row>
    <row r="35" ht="18.75" customHeight="1" spans="21:37">
      <c r="U35" s="430" t="s">
        <v>150</v>
      </c>
      <c r="V35" s="431"/>
      <c r="W35" s="431"/>
      <c r="X35" s="432"/>
      <c r="Y35" s="441" t="s">
        <v>151</v>
      </c>
      <c r="Z35" s="442"/>
      <c r="AA35" s="442"/>
      <c r="AB35" s="443"/>
      <c r="AC35" s="440"/>
      <c r="AD35" s="440"/>
      <c r="AE35" s="440"/>
      <c r="AF35" s="440"/>
      <c r="AG35" s="440"/>
      <c r="AH35" s="440"/>
      <c r="AI35" s="440"/>
      <c r="AJ35" s="440"/>
      <c r="AK35" s="440"/>
    </row>
    <row r="36" ht="18.75" customHeight="1" spans="21:37">
      <c r="U36" s="433"/>
      <c r="V36" s="434"/>
      <c r="W36" s="434"/>
      <c r="X36" s="435"/>
      <c r="Y36" s="441" t="s">
        <v>153</v>
      </c>
      <c r="Z36" s="442"/>
      <c r="AA36" s="442"/>
      <c r="AB36" s="443"/>
      <c r="AC36" s="440"/>
      <c r="AD36" s="440"/>
      <c r="AE36" s="440"/>
      <c r="AF36" s="440"/>
      <c r="AG36" s="440"/>
      <c r="AH36" s="440"/>
      <c r="AI36" s="440"/>
      <c r="AJ36" s="440"/>
      <c r="AK36" s="440"/>
    </row>
    <row r="37" ht="18.75" customHeight="1" spans="1:37">
      <c r="A37" s="425"/>
      <c r="B37" s="425"/>
      <c r="C37" s="425"/>
      <c r="D37" s="425"/>
      <c r="E37" s="425"/>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row>
    <row r="38" spans="1:37">
      <c r="A38" s="425"/>
      <c r="B38" s="425"/>
      <c r="C38" s="425"/>
      <c r="D38" s="425"/>
      <c r="E38" s="42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row>
    <row r="39" spans="1:37">
      <c r="A39" s="425"/>
      <c r="B39" s="425"/>
      <c r="C39" s="425"/>
      <c r="D39" s="425"/>
      <c r="E39" s="42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row>
    <row r="40" spans="1:37">
      <c r="A40" s="425"/>
      <c r="B40" s="425"/>
      <c r="C40" s="425"/>
      <c r="D40" s="425"/>
      <c r="E40" s="425"/>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row>
    <row r="41" spans="1:37">
      <c r="A41" s="425"/>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row>
    <row r="42" spans="1:37">
      <c r="A42" s="425"/>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row>
  </sheetData>
  <mergeCells count="23">
    <mergeCell ref="AD3:AE3"/>
    <mergeCell ref="AG3:AH3"/>
    <mergeCell ref="AJ3:AK3"/>
    <mergeCell ref="A5:G5"/>
    <mergeCell ref="W7:AK7"/>
    <mergeCell ref="W8:AK8"/>
    <mergeCell ref="B15:J15"/>
    <mergeCell ref="K15:R15"/>
    <mergeCell ref="B16:J16"/>
    <mergeCell ref="K16:R16"/>
    <mergeCell ref="B17:J17"/>
    <mergeCell ref="K17:R17"/>
    <mergeCell ref="U32:AA32"/>
    <mergeCell ref="AC32:AK32"/>
    <mergeCell ref="U33:AA33"/>
    <mergeCell ref="AC33:AK33"/>
    <mergeCell ref="U34:AA34"/>
    <mergeCell ref="AC34:AK34"/>
    <mergeCell ref="Y35:AB35"/>
    <mergeCell ref="AC35:AK35"/>
    <mergeCell ref="Y36:AB36"/>
    <mergeCell ref="AC36:AK36"/>
    <mergeCell ref="U35:W36"/>
  </mergeCells>
  <printOptions horizontalCentered="1"/>
  <pageMargins left="0.708661417322835" right="0.708661417322835" top="0.94488188976378" bottom="0.748031496062992" header="0.31496062992126" footer="0.31496062992126"/>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O36"/>
  <sheetViews>
    <sheetView showGridLines="0" showZeros="0" workbookViewId="0">
      <selection activeCell="X6" sqref="X6"/>
    </sheetView>
  </sheetViews>
  <sheetFormatPr defaultColWidth="2.12727272727273" defaultRowHeight="13"/>
  <cols>
    <col min="1" max="1" width="3.12727272727273" style="2" customWidth="1"/>
    <col min="2" max="2" width="30.1272727272727" style="2" customWidth="1"/>
    <col min="3" max="3" width="12.8727272727273" style="2" customWidth="1"/>
    <col min="4" max="4" width="20.8727272727273" style="2" customWidth="1"/>
    <col min="5" max="5" width="13.8727272727273" style="2" customWidth="1"/>
    <col min="6" max="6" width="20.8727272727273" style="2" customWidth="1"/>
    <col min="7" max="7" width="13.8727272727273" style="2" customWidth="1"/>
    <col min="8" max="10" width="14.3727272727273" style="2" customWidth="1"/>
    <col min="11" max="11" width="7.62727272727273" style="2" customWidth="1"/>
    <col min="12" max="12" width="4.37272727272727" style="2" customWidth="1"/>
    <col min="13" max="14" width="2.12727272727273" style="2"/>
    <col min="15" max="15" width="4.37272727272727" style="2" customWidth="1"/>
    <col min="16" max="16384" width="2.12727272727273" style="2"/>
  </cols>
  <sheetData>
    <row r="1" spans="1:1">
      <c r="A1" s="2" t="s">
        <v>175</v>
      </c>
    </row>
    <row r="2" spans="1:1">
      <c r="A2" s="398"/>
    </row>
    <row r="3" ht="18" customHeight="1" spans="1:12">
      <c r="A3" s="399" t="s">
        <v>100</v>
      </c>
      <c r="B3" s="400" t="s">
        <v>159</v>
      </c>
      <c r="C3" s="401" t="s">
        <v>160</v>
      </c>
      <c r="D3" s="400" t="s">
        <v>161</v>
      </c>
      <c r="E3" s="400" t="s">
        <v>151</v>
      </c>
      <c r="F3" s="402" t="s">
        <v>162</v>
      </c>
      <c r="G3" s="403" t="s">
        <v>163</v>
      </c>
      <c r="H3" s="404" t="s">
        <v>164</v>
      </c>
      <c r="I3" s="404" t="s">
        <v>165</v>
      </c>
      <c r="J3" s="404" t="s">
        <v>166</v>
      </c>
      <c r="K3" s="413"/>
      <c r="L3" s="414" t="s">
        <v>167</v>
      </c>
    </row>
    <row r="4" ht="33" spans="1:12">
      <c r="A4" s="399"/>
      <c r="B4" s="400"/>
      <c r="C4" s="401"/>
      <c r="D4" s="400"/>
      <c r="E4" s="400"/>
      <c r="F4" s="405"/>
      <c r="G4" s="406"/>
      <c r="H4" s="407" t="s">
        <v>169</v>
      </c>
      <c r="I4" s="407" t="s">
        <v>169</v>
      </c>
      <c r="J4" s="407" t="s">
        <v>169</v>
      </c>
      <c r="K4" s="415" t="s">
        <v>170</v>
      </c>
      <c r="L4" s="18"/>
    </row>
    <row r="5" ht="22.5" customHeight="1" spans="1:15">
      <c r="A5" s="408">
        <f>ROW()-4</f>
        <v>1</v>
      </c>
      <c r="B5" s="409">
        <f ca="1">IFERROR(INDIRECT("個票"&amp;$A5&amp;"！$t$7"),"")</f>
        <v>0</v>
      </c>
      <c r="C5" s="409">
        <f ca="1">IFERROR(INDIRECT("個票"&amp;$A5&amp;"！$h$7"),"")</f>
        <v>0</v>
      </c>
      <c r="D5" s="409">
        <f ca="1">IFERROR(INDIRECT("個票"&amp;$A5&amp;"！$l$10"),"")</f>
        <v>0</v>
      </c>
      <c r="E5" s="409">
        <f ca="1">IFERROR(INDIRECT("個票"&amp;$A5&amp;"！$w$9"),"")</f>
        <v>0</v>
      </c>
      <c r="F5" s="409" t="str">
        <f ca="1">IFERROR(INDIRECT("個票"&amp;$A5&amp;"！$ｄ$9")&amp;INDIRECT("個票"&amp;$A5&amp;"！$ｈ$9"),"")</f>
        <v>新潟県</v>
      </c>
      <c r="G5" s="410" t="str">
        <f ca="1">IF(H5&gt;0,報告書!$W$7,"")</f>
        <v/>
      </c>
      <c r="H5" s="411">
        <f ca="1">IFERROR(INDIRECT("個票"&amp;$A5&amp;"！$Y$49"),"")</f>
        <v>0</v>
      </c>
      <c r="I5" s="411">
        <f ca="1">IFERROR(INDIRECT("個票"&amp;$A5&amp;"！$ad$49"),"")</f>
        <v>0</v>
      </c>
      <c r="J5" s="411">
        <f ca="1">IFERROR(INDIRECT("個票"&amp;$A5&amp;"！$ai$49"),"")</f>
        <v>0</v>
      </c>
      <c r="K5" s="416">
        <f ca="1">SUM(H5:J5)</f>
        <v>0</v>
      </c>
      <c r="L5" s="417"/>
      <c r="O5" s="418"/>
    </row>
    <row r="6" ht="22.5" customHeight="1" spans="1:15">
      <c r="A6" s="408">
        <f t="shared" ref="A6:A19" si="0">ROW()-4</f>
        <v>2</v>
      </c>
      <c r="B6" s="409">
        <f ca="1" t="shared" ref="B6:B19" si="1">IFERROR(INDIRECT("個票"&amp;$A6&amp;"！$t$7"),"")</f>
        <v>0</v>
      </c>
      <c r="C6" s="409">
        <f ca="1" t="shared" ref="C6:C19" si="2">IFERROR(INDIRECT("個票"&amp;$A6&amp;"！$h$7"),"")</f>
        <v>0</v>
      </c>
      <c r="D6" s="409">
        <f ca="1" t="shared" ref="D6:D19" si="3">IFERROR(INDIRECT("個票"&amp;$A6&amp;"！$l$10"),"")</f>
        <v>0</v>
      </c>
      <c r="E6" s="409">
        <f ca="1" t="shared" ref="E6:E19" si="4">IFERROR(INDIRECT("個票"&amp;$A6&amp;"！$w$9"),"")</f>
        <v>0</v>
      </c>
      <c r="F6" s="409" t="str">
        <f ca="1" t="shared" ref="F6:F19" si="5">IFERROR(INDIRECT("個票"&amp;$A6&amp;"！$ｄ$9")&amp;INDIRECT("個票"&amp;$A6&amp;"！$ｈ$9"),"")</f>
        <v>新潟県</v>
      </c>
      <c r="G6" s="410" t="str">
        <f ca="1">IF(H6&gt;0,報告書!$W$7,"")</f>
        <v/>
      </c>
      <c r="H6" s="411">
        <f ca="1" t="shared" ref="H6:H19" si="6">IFERROR(INDIRECT("個票"&amp;$A6&amp;"！$Y$49"),"")</f>
        <v>0</v>
      </c>
      <c r="I6" s="411">
        <f ca="1" t="shared" ref="I6:I19" si="7">IFERROR(INDIRECT("個票"&amp;$A6&amp;"！$ad$49"),"")</f>
        <v>0</v>
      </c>
      <c r="J6" s="411">
        <f ca="1" t="shared" ref="J6:J18" si="8">IFERROR(INDIRECT("個票"&amp;$A6&amp;"！$ai$49"),"")</f>
        <v>0</v>
      </c>
      <c r="K6" s="416">
        <f ca="1" t="shared" ref="K6:K19" si="9">SUM(H6:J6)</f>
        <v>0</v>
      </c>
      <c r="L6" s="417"/>
      <c r="O6" s="419"/>
    </row>
    <row r="7" ht="22.5" customHeight="1" spans="1:15">
      <c r="A7" s="408">
        <f t="shared" si="0"/>
        <v>3</v>
      </c>
      <c r="B7" s="409">
        <f ca="1" t="shared" si="1"/>
        <v>0</v>
      </c>
      <c r="C7" s="409">
        <f ca="1" t="shared" si="2"/>
        <v>0</v>
      </c>
      <c r="D7" s="409">
        <f ca="1" t="shared" si="3"/>
        <v>0</v>
      </c>
      <c r="E7" s="409">
        <f ca="1" t="shared" si="4"/>
        <v>0</v>
      </c>
      <c r="F7" s="409" t="str">
        <f ca="1" t="shared" si="5"/>
        <v>新潟県</v>
      </c>
      <c r="G7" s="410" t="str">
        <f ca="1">IF(H7&gt;0,報告書!$W$7,"")</f>
        <v/>
      </c>
      <c r="H7" s="411">
        <f ca="1" t="shared" si="6"/>
        <v>0</v>
      </c>
      <c r="I7" s="411">
        <f ca="1" t="shared" si="7"/>
        <v>0</v>
      </c>
      <c r="J7" s="411">
        <f ca="1" t="shared" si="8"/>
        <v>0</v>
      </c>
      <c r="K7" s="416">
        <f ca="1" t="shared" si="9"/>
        <v>0</v>
      </c>
      <c r="L7" s="417"/>
      <c r="O7" s="419"/>
    </row>
    <row r="8" ht="22.5" customHeight="1" spans="1:12">
      <c r="A8" s="408">
        <f t="shared" si="0"/>
        <v>4</v>
      </c>
      <c r="B8" s="409">
        <f ca="1" t="shared" si="1"/>
        <v>0</v>
      </c>
      <c r="C8" s="409">
        <f ca="1" t="shared" si="2"/>
        <v>0</v>
      </c>
      <c r="D8" s="409">
        <f ca="1" t="shared" si="3"/>
        <v>0</v>
      </c>
      <c r="E8" s="409">
        <f ca="1" t="shared" si="4"/>
        <v>0</v>
      </c>
      <c r="F8" s="409" t="str">
        <f ca="1" t="shared" si="5"/>
        <v>新潟県</v>
      </c>
      <c r="G8" s="410" t="str">
        <f ca="1">IF(H8&gt;0,報告書!$W$7,"")</f>
        <v/>
      </c>
      <c r="H8" s="411">
        <f ca="1" t="shared" si="6"/>
        <v>0</v>
      </c>
      <c r="I8" s="411">
        <f ca="1" t="shared" si="7"/>
        <v>0</v>
      </c>
      <c r="J8" s="411">
        <f ca="1" t="shared" si="8"/>
        <v>0</v>
      </c>
      <c r="K8" s="416">
        <f ca="1" t="shared" si="9"/>
        <v>0</v>
      </c>
      <c r="L8" s="417"/>
    </row>
    <row r="9" ht="22.5" customHeight="1" spans="1:12">
      <c r="A9" s="408">
        <f t="shared" si="0"/>
        <v>5</v>
      </c>
      <c r="B9" s="409">
        <f ca="1" t="shared" si="1"/>
        <v>0</v>
      </c>
      <c r="C9" s="409">
        <f ca="1" t="shared" si="2"/>
        <v>0</v>
      </c>
      <c r="D9" s="409">
        <f ca="1" t="shared" si="3"/>
        <v>0</v>
      </c>
      <c r="E9" s="409">
        <f ca="1" t="shared" si="4"/>
        <v>0</v>
      </c>
      <c r="F9" s="409" t="str">
        <f ca="1" t="shared" si="5"/>
        <v>新潟県</v>
      </c>
      <c r="G9" s="410" t="str">
        <f ca="1">IF(H9&gt;0,報告書!$W$7,"")</f>
        <v/>
      </c>
      <c r="H9" s="411">
        <f ca="1" t="shared" si="6"/>
        <v>0</v>
      </c>
      <c r="I9" s="411">
        <f ca="1" t="shared" si="7"/>
        <v>0</v>
      </c>
      <c r="J9" s="411">
        <f ca="1" t="shared" si="8"/>
        <v>0</v>
      </c>
      <c r="K9" s="416">
        <f ca="1" t="shared" si="9"/>
        <v>0</v>
      </c>
      <c r="L9" s="417"/>
    </row>
    <row r="10" ht="22.5" customHeight="1" spans="1:12">
      <c r="A10" s="408">
        <f t="shared" si="0"/>
        <v>6</v>
      </c>
      <c r="B10" s="409">
        <f ca="1" t="shared" si="1"/>
        <v>0</v>
      </c>
      <c r="C10" s="409">
        <f ca="1" t="shared" si="2"/>
        <v>0</v>
      </c>
      <c r="D10" s="409">
        <f ca="1" t="shared" si="3"/>
        <v>0</v>
      </c>
      <c r="E10" s="409">
        <f ca="1" t="shared" si="4"/>
        <v>0</v>
      </c>
      <c r="F10" s="409" t="str">
        <f ca="1" t="shared" si="5"/>
        <v>新潟県</v>
      </c>
      <c r="G10" s="410" t="str">
        <f ca="1">IF(H10&gt;0,報告書!$W$7,"")</f>
        <v/>
      </c>
      <c r="H10" s="411">
        <f ca="1" t="shared" si="6"/>
        <v>0</v>
      </c>
      <c r="I10" s="411">
        <f ca="1" t="shared" si="7"/>
        <v>0</v>
      </c>
      <c r="J10" s="411">
        <f ca="1" t="shared" si="8"/>
        <v>0</v>
      </c>
      <c r="K10" s="416">
        <f ca="1" t="shared" si="9"/>
        <v>0</v>
      </c>
      <c r="L10" s="417"/>
    </row>
    <row r="11" ht="22.5" customHeight="1" spans="1:12">
      <c r="A11" s="408">
        <f t="shared" si="0"/>
        <v>7</v>
      </c>
      <c r="B11" s="409">
        <f ca="1" t="shared" si="1"/>
        <v>0</v>
      </c>
      <c r="C11" s="409">
        <f ca="1" t="shared" si="2"/>
        <v>0</v>
      </c>
      <c r="D11" s="409">
        <f ca="1" t="shared" si="3"/>
        <v>0</v>
      </c>
      <c r="E11" s="409">
        <f ca="1" t="shared" si="4"/>
        <v>0</v>
      </c>
      <c r="F11" s="409" t="str">
        <f ca="1" t="shared" si="5"/>
        <v>新潟県</v>
      </c>
      <c r="G11" s="410" t="str">
        <f ca="1">IF(H11&gt;0,報告書!$W$7,"")</f>
        <v/>
      </c>
      <c r="H11" s="411">
        <f ca="1" t="shared" si="6"/>
        <v>0</v>
      </c>
      <c r="I11" s="411">
        <f ca="1" t="shared" si="7"/>
        <v>0</v>
      </c>
      <c r="J11" s="411">
        <f ca="1" t="shared" si="8"/>
        <v>0</v>
      </c>
      <c r="K11" s="416">
        <f ca="1" t="shared" si="9"/>
        <v>0</v>
      </c>
      <c r="L11" s="417"/>
    </row>
    <row r="12" ht="22.5" customHeight="1" spans="1:12">
      <c r="A12" s="408">
        <f t="shared" si="0"/>
        <v>8</v>
      </c>
      <c r="B12" s="409">
        <f ca="1" t="shared" si="1"/>
        <v>0</v>
      </c>
      <c r="C12" s="409">
        <f ca="1" t="shared" si="2"/>
        <v>0</v>
      </c>
      <c r="D12" s="409">
        <f ca="1" t="shared" si="3"/>
        <v>0</v>
      </c>
      <c r="E12" s="409">
        <f ca="1" t="shared" si="4"/>
        <v>0</v>
      </c>
      <c r="F12" s="409" t="str">
        <f ca="1" t="shared" si="5"/>
        <v>新潟県</v>
      </c>
      <c r="G12" s="410" t="str">
        <f ca="1">IF(H12&gt;0,報告書!$W$7,"")</f>
        <v/>
      </c>
      <c r="H12" s="411">
        <f ca="1" t="shared" si="6"/>
        <v>0</v>
      </c>
      <c r="I12" s="411">
        <f ca="1" t="shared" si="7"/>
        <v>0</v>
      </c>
      <c r="J12" s="411">
        <f ca="1" t="shared" si="8"/>
        <v>0</v>
      </c>
      <c r="K12" s="416">
        <f ca="1" t="shared" si="9"/>
        <v>0</v>
      </c>
      <c r="L12" s="417"/>
    </row>
    <row r="13" ht="22.5" customHeight="1" spans="1:12">
      <c r="A13" s="408">
        <f t="shared" si="0"/>
        <v>9</v>
      </c>
      <c r="B13" s="409">
        <f ca="1" t="shared" si="1"/>
        <v>0</v>
      </c>
      <c r="C13" s="409">
        <f ca="1" t="shared" si="2"/>
        <v>0</v>
      </c>
      <c r="D13" s="409">
        <f ca="1" t="shared" si="3"/>
        <v>0</v>
      </c>
      <c r="E13" s="409">
        <f ca="1" t="shared" si="4"/>
        <v>0</v>
      </c>
      <c r="F13" s="409" t="str">
        <f ca="1" t="shared" si="5"/>
        <v>新潟県</v>
      </c>
      <c r="G13" s="410" t="str">
        <f ca="1">IF(H13&gt;0,報告書!$W$7,"")</f>
        <v/>
      </c>
      <c r="H13" s="411">
        <f ca="1" t="shared" si="6"/>
        <v>0</v>
      </c>
      <c r="I13" s="411">
        <f ca="1" t="shared" si="7"/>
        <v>0</v>
      </c>
      <c r="J13" s="411">
        <f ca="1" t="shared" si="8"/>
        <v>0</v>
      </c>
      <c r="K13" s="416">
        <f ca="1" t="shared" si="9"/>
        <v>0</v>
      </c>
      <c r="L13" s="417"/>
    </row>
    <row r="14" ht="22.5" customHeight="1" spans="1:12">
      <c r="A14" s="408">
        <f t="shared" si="0"/>
        <v>10</v>
      </c>
      <c r="B14" s="409">
        <f ca="1" t="shared" si="1"/>
        <v>0</v>
      </c>
      <c r="C14" s="409">
        <f ca="1" t="shared" si="2"/>
        <v>0</v>
      </c>
      <c r="D14" s="409">
        <f ca="1" t="shared" si="3"/>
        <v>0</v>
      </c>
      <c r="E14" s="409">
        <f ca="1" t="shared" si="4"/>
        <v>0</v>
      </c>
      <c r="F14" s="409" t="str">
        <f ca="1" t="shared" si="5"/>
        <v>新潟県</v>
      </c>
      <c r="G14" s="410" t="str">
        <f ca="1">IF(H14&gt;0,報告書!$W$7,"")</f>
        <v/>
      </c>
      <c r="H14" s="411">
        <f ca="1" t="shared" si="6"/>
        <v>0</v>
      </c>
      <c r="I14" s="411">
        <f ca="1" t="shared" si="7"/>
        <v>0</v>
      </c>
      <c r="J14" s="411">
        <f ca="1" t="shared" si="8"/>
        <v>0</v>
      </c>
      <c r="K14" s="416">
        <f ca="1" t="shared" si="9"/>
        <v>0</v>
      </c>
      <c r="L14" s="417"/>
    </row>
    <row r="15" ht="22.5" customHeight="1" spans="1:12">
      <c r="A15" s="408">
        <f t="shared" si="0"/>
        <v>11</v>
      </c>
      <c r="B15" s="409">
        <f ca="1" t="shared" si="1"/>
        <v>0</v>
      </c>
      <c r="C15" s="409">
        <f ca="1" t="shared" si="2"/>
        <v>0</v>
      </c>
      <c r="D15" s="409">
        <f ca="1" t="shared" si="3"/>
        <v>0</v>
      </c>
      <c r="E15" s="409">
        <f ca="1" t="shared" si="4"/>
        <v>0</v>
      </c>
      <c r="F15" s="409" t="str">
        <f ca="1" t="shared" si="5"/>
        <v>新潟県</v>
      </c>
      <c r="G15" s="410" t="str">
        <f ca="1">IF(H15&gt;0,報告書!$W$7,"")</f>
        <v/>
      </c>
      <c r="H15" s="411">
        <f ca="1" t="shared" si="6"/>
        <v>0</v>
      </c>
      <c r="I15" s="411">
        <f ca="1" t="shared" si="7"/>
        <v>0</v>
      </c>
      <c r="J15" s="411">
        <f ca="1" t="shared" si="8"/>
        <v>0</v>
      </c>
      <c r="K15" s="416">
        <f ca="1" t="shared" si="9"/>
        <v>0</v>
      </c>
      <c r="L15" s="417"/>
    </row>
    <row r="16" ht="22.5" customHeight="1" spans="1:12">
      <c r="A16" s="408">
        <f t="shared" si="0"/>
        <v>12</v>
      </c>
      <c r="B16" s="409">
        <f ca="1" t="shared" si="1"/>
        <v>0</v>
      </c>
      <c r="C16" s="409">
        <f ca="1" t="shared" si="2"/>
        <v>0</v>
      </c>
      <c r="D16" s="409">
        <f ca="1" t="shared" si="3"/>
        <v>0</v>
      </c>
      <c r="E16" s="409">
        <f ca="1" t="shared" si="4"/>
        <v>0</v>
      </c>
      <c r="F16" s="409" t="str">
        <f ca="1" t="shared" si="5"/>
        <v>新潟県</v>
      </c>
      <c r="G16" s="410" t="str">
        <f ca="1">IF(H16&gt;0,報告書!$W$7,"")</f>
        <v/>
      </c>
      <c r="H16" s="411">
        <f ca="1" t="shared" si="6"/>
        <v>0</v>
      </c>
      <c r="I16" s="411">
        <f ca="1" t="shared" si="7"/>
        <v>0</v>
      </c>
      <c r="J16" s="411">
        <f ca="1" t="shared" si="8"/>
        <v>0</v>
      </c>
      <c r="K16" s="416">
        <f ca="1" t="shared" si="9"/>
        <v>0</v>
      </c>
      <c r="L16" s="417"/>
    </row>
    <row r="17" ht="22.5" customHeight="1" spans="1:12">
      <c r="A17" s="408">
        <f t="shared" si="0"/>
        <v>13</v>
      </c>
      <c r="B17" s="409">
        <f ca="1" t="shared" si="1"/>
        <v>0</v>
      </c>
      <c r="C17" s="409">
        <f ca="1" t="shared" si="2"/>
        <v>0</v>
      </c>
      <c r="D17" s="409">
        <f ca="1" t="shared" si="3"/>
        <v>0</v>
      </c>
      <c r="E17" s="409">
        <f ca="1" t="shared" si="4"/>
        <v>0</v>
      </c>
      <c r="F17" s="409" t="str">
        <f ca="1" t="shared" si="5"/>
        <v>新潟県</v>
      </c>
      <c r="G17" s="410" t="str">
        <f ca="1">IF(H17&gt;0,報告書!$W$7,"")</f>
        <v/>
      </c>
      <c r="H17" s="411">
        <f ca="1" t="shared" si="6"/>
        <v>0</v>
      </c>
      <c r="I17" s="411">
        <f ca="1" t="shared" si="7"/>
        <v>0</v>
      </c>
      <c r="J17" s="411">
        <f ca="1" t="shared" si="8"/>
        <v>0</v>
      </c>
      <c r="K17" s="416">
        <f ca="1" t="shared" si="9"/>
        <v>0</v>
      </c>
      <c r="L17" s="417"/>
    </row>
    <row r="18" ht="22.5" customHeight="1" spans="1:12">
      <c r="A18" s="408">
        <f t="shared" si="0"/>
        <v>14</v>
      </c>
      <c r="B18" s="409">
        <f ca="1" t="shared" si="1"/>
        <v>0</v>
      </c>
      <c r="C18" s="409">
        <f ca="1" t="shared" si="2"/>
        <v>0</v>
      </c>
      <c r="D18" s="409">
        <f ca="1" t="shared" si="3"/>
        <v>0</v>
      </c>
      <c r="E18" s="409">
        <f ca="1" t="shared" si="4"/>
        <v>0</v>
      </c>
      <c r="F18" s="409" t="str">
        <f ca="1" t="shared" si="5"/>
        <v>新潟県</v>
      </c>
      <c r="G18" s="410" t="str">
        <f ca="1">IF(H18&gt;0,報告書!$W$7,"")</f>
        <v/>
      </c>
      <c r="H18" s="411">
        <f ca="1" t="shared" si="6"/>
        <v>0</v>
      </c>
      <c r="I18" s="411">
        <f ca="1" t="shared" si="7"/>
        <v>0</v>
      </c>
      <c r="J18" s="411">
        <f ca="1" t="shared" si="8"/>
        <v>0</v>
      </c>
      <c r="K18" s="416">
        <f ca="1" t="shared" si="9"/>
        <v>0</v>
      </c>
      <c r="L18" s="417"/>
    </row>
    <row r="19" ht="22.5" customHeight="1" spans="1:12">
      <c r="A19" s="408">
        <f t="shared" si="0"/>
        <v>15</v>
      </c>
      <c r="B19" s="409">
        <f ca="1" t="shared" si="1"/>
        <v>0</v>
      </c>
      <c r="C19" s="409">
        <f ca="1" t="shared" si="2"/>
        <v>0</v>
      </c>
      <c r="D19" s="409">
        <f ca="1" t="shared" si="3"/>
        <v>0</v>
      </c>
      <c r="E19" s="409">
        <f ca="1" t="shared" si="4"/>
        <v>0</v>
      </c>
      <c r="F19" s="409" t="str">
        <f ca="1" t="shared" si="5"/>
        <v>新潟県</v>
      </c>
      <c r="G19" s="410" t="str">
        <f ca="1">IF(H19&gt;0,報告書!$W$7,"")</f>
        <v/>
      </c>
      <c r="H19" s="411">
        <f ca="1" t="shared" si="6"/>
        <v>0</v>
      </c>
      <c r="I19" s="411">
        <f ca="1" t="shared" si="7"/>
        <v>0</v>
      </c>
      <c r="J19" s="411">
        <f ca="1" t="shared" ref="J19" si="10">IFERROR(INDIRECT("個票"&amp;$A19&amp;"！$ai$47"),"")</f>
        <v>0</v>
      </c>
      <c r="K19" s="416">
        <f ca="1" t="shared" si="9"/>
        <v>0</v>
      </c>
      <c r="L19" s="417"/>
    </row>
    <row r="20" ht="11.25" customHeight="1"/>
    <row r="21" customFormat="1" spans="1:3">
      <c r="A21" s="1" t="s">
        <v>171</v>
      </c>
      <c r="B21" s="2"/>
      <c r="C21" s="2"/>
    </row>
    <row r="22" customFormat="1" ht="16.5" customHeight="1" spans="1:3">
      <c r="A22" s="412"/>
      <c r="B22" s="1" t="s">
        <v>172</v>
      </c>
      <c r="C22" s="2"/>
    </row>
    <row r="23" customFormat="1" ht="16.5" customHeight="1" spans="1:3">
      <c r="A23" s="412"/>
      <c r="B23" s="1"/>
      <c r="C23" s="2"/>
    </row>
    <row r="24" customFormat="1" ht="16.5" customHeight="1" spans="1:3">
      <c r="A24" s="66"/>
      <c r="B24" s="65"/>
      <c r="C24" s="2"/>
    </row>
    <row r="25" customFormat="1" ht="16.5" customHeight="1" spans="1:3">
      <c r="A25" s="66"/>
      <c r="B25" s="65"/>
      <c r="C25" s="2"/>
    </row>
    <row r="26" customFormat="1" ht="22.5" customHeight="1"/>
    <row r="27" customFormat="1" ht="22.5" customHeight="1"/>
    <row r="28" customFormat="1" ht="22.5" customHeight="1"/>
    <row r="29" customFormat="1" ht="22.5" customHeight="1"/>
    <row r="30" customFormat="1" ht="22.5" customHeight="1"/>
    <row r="31" customFormat="1" ht="22.5" customHeight="1"/>
    <row r="32" customFormat="1" ht="22.5" customHeight="1"/>
    <row r="33" customFormat="1" ht="22.5" customHeight="1"/>
    <row r="34" customFormat="1" ht="22.5" customHeight="1"/>
    <row r="35" customFormat="1" ht="22.5" customHeight="1"/>
    <row r="36" customFormat="1" ht="22.5" customHeight="1"/>
  </sheetData>
  <mergeCells count="8">
    <mergeCell ref="A3:A4"/>
    <mergeCell ref="B3:B4"/>
    <mergeCell ref="C3:C4"/>
    <mergeCell ref="D3:D4"/>
    <mergeCell ref="E3:E4"/>
    <mergeCell ref="F3:F4"/>
    <mergeCell ref="G3:G4"/>
    <mergeCell ref="L3:L4"/>
  </mergeCells>
  <dataValidations count="2">
    <dataValidation type="list" allowBlank="1" showInputMessage="1" showErrorMessage="1" sqref="D5:D19">
      <formula1>#REF!</formula1>
    </dataValidation>
    <dataValidation type="list" allowBlank="1" showInputMessage="1" showErrorMessage="1" sqref="L5:L19">
      <formula1>"可"</formula1>
    </dataValidation>
  </dataValidations>
  <printOptions horizontalCentered="1"/>
  <pageMargins left="0.196850393700787" right="0.196850393700787" top="0.590551181102362" bottom="0.393700787401575" header="0" footer="0"/>
  <pageSetup paperSize="9" scale="76" orientation="landscape"/>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AB103"/>
  <sheetViews>
    <sheetView topLeftCell="A61" workbookViewId="0">
      <selection activeCell="G69" sqref="G69"/>
    </sheetView>
  </sheetViews>
  <sheetFormatPr defaultColWidth="9" defaultRowHeight="14"/>
  <cols>
    <col min="1" max="2" width="3.87272727272727" style="301" customWidth="1"/>
    <col min="3" max="3" width="13.8727272727273" style="301" customWidth="1"/>
    <col min="4" max="4" width="3.87272727272727" style="301" customWidth="1"/>
    <col min="5" max="5" width="35.6272727272727" style="301" customWidth="1"/>
    <col min="6" max="6" width="26.1272727272727" style="301" customWidth="1"/>
    <col min="7" max="7" width="63.6272727272727" style="301" customWidth="1"/>
    <col min="8" max="8" width="26.3727272727273" style="301" customWidth="1"/>
    <col min="9" max="9" width="63.6272727272727" style="301" customWidth="1"/>
    <col min="10" max="10" width="26.3727272727273" style="301" customWidth="1"/>
    <col min="11" max="16384" width="9" style="301"/>
  </cols>
  <sheetData>
    <row r="1" ht="26.25" customHeight="1" spans="1:10">
      <c r="A1" s="302" t="s">
        <v>176</v>
      </c>
      <c r="B1" s="303"/>
      <c r="C1" s="302" t="s">
        <v>177</v>
      </c>
      <c r="I1" s="302"/>
      <c r="J1" s="302"/>
    </row>
    <row r="2" ht="27" customHeight="1" spans="1:10">
      <c r="A2" s="304" t="s">
        <v>178</v>
      </c>
      <c r="B2" s="305"/>
      <c r="C2" s="306"/>
      <c r="D2" s="306"/>
      <c r="E2" s="306"/>
      <c r="F2" s="306"/>
      <c r="G2" s="306"/>
      <c r="H2" s="307"/>
      <c r="I2" s="364" t="s">
        <v>179</v>
      </c>
      <c r="J2" s="365"/>
    </row>
    <row r="3" ht="30" customHeight="1" spans="1:8">
      <c r="A3" s="308"/>
      <c r="B3" s="309"/>
      <c r="C3" s="310"/>
      <c r="D3" s="310"/>
      <c r="E3" s="310"/>
      <c r="F3" s="310"/>
      <c r="G3" s="311" t="s">
        <v>180</v>
      </c>
      <c r="H3" s="312"/>
    </row>
    <row r="4" ht="71.25" customHeight="1" spans="1:8">
      <c r="A4" s="313"/>
      <c r="B4" s="314"/>
      <c r="C4" s="315" t="s">
        <v>181</v>
      </c>
      <c r="D4" s="316"/>
      <c r="E4" s="316"/>
      <c r="F4" s="317"/>
      <c r="G4" s="318" t="s">
        <v>182</v>
      </c>
      <c r="H4" s="319"/>
    </row>
    <row r="5" ht="18.95" customHeight="1" spans="1:15">
      <c r="A5" s="320"/>
      <c r="B5" s="321"/>
      <c r="C5" s="322" t="s">
        <v>183</v>
      </c>
      <c r="D5" s="322">
        <v>1</v>
      </c>
      <c r="E5" s="323" t="s">
        <v>184</v>
      </c>
      <c r="F5" s="322" t="s">
        <v>185</v>
      </c>
      <c r="G5" s="324">
        <v>653</v>
      </c>
      <c r="H5" s="325" t="s">
        <v>16</v>
      </c>
      <c r="K5" s="366"/>
      <c r="L5" s="367"/>
      <c r="M5" s="366"/>
      <c r="N5" s="367"/>
      <c r="O5" s="348"/>
    </row>
    <row r="6" ht="18.95" customHeight="1" spans="1:15">
      <c r="A6" s="320"/>
      <c r="B6" s="321"/>
      <c r="C6" s="322"/>
      <c r="D6" s="322">
        <v>2</v>
      </c>
      <c r="E6" s="323"/>
      <c r="F6" s="322" t="s">
        <v>186</v>
      </c>
      <c r="G6" s="324">
        <v>831</v>
      </c>
      <c r="H6" s="325" t="s">
        <v>16</v>
      </c>
      <c r="K6" s="366"/>
      <c r="L6" s="367"/>
      <c r="M6" s="366"/>
      <c r="N6" s="367"/>
      <c r="O6" s="348"/>
    </row>
    <row r="7" ht="18.95" customHeight="1" spans="1:15">
      <c r="A7" s="320"/>
      <c r="B7" s="321"/>
      <c r="C7" s="322"/>
      <c r="D7" s="322">
        <v>3</v>
      </c>
      <c r="E7" s="323"/>
      <c r="F7" s="322" t="s">
        <v>187</v>
      </c>
      <c r="G7" s="324">
        <v>1075</v>
      </c>
      <c r="H7" s="325" t="s">
        <v>16</v>
      </c>
      <c r="K7" s="366"/>
      <c r="L7" s="367"/>
      <c r="M7" s="366"/>
      <c r="N7" s="367"/>
      <c r="O7" s="348"/>
    </row>
    <row r="8" ht="18.95" customHeight="1" spans="1:15">
      <c r="A8" s="320"/>
      <c r="B8" s="321"/>
      <c r="C8" s="322"/>
      <c r="D8" s="322">
        <v>4</v>
      </c>
      <c r="E8" s="326" t="s">
        <v>188</v>
      </c>
      <c r="F8" s="326"/>
      <c r="G8" s="324">
        <v>305</v>
      </c>
      <c r="H8" s="325" t="s">
        <v>16</v>
      </c>
      <c r="K8" s="366"/>
      <c r="L8" s="367"/>
      <c r="M8" s="366"/>
      <c r="N8" s="367"/>
      <c r="O8" s="348"/>
    </row>
    <row r="9" ht="18.95" customHeight="1" spans="1:15">
      <c r="A9" s="320"/>
      <c r="B9" s="321"/>
      <c r="C9" s="322"/>
      <c r="D9" s="322">
        <v>5</v>
      </c>
      <c r="E9" s="323" t="s">
        <v>33</v>
      </c>
      <c r="F9" s="323"/>
      <c r="G9" s="324">
        <v>340</v>
      </c>
      <c r="H9" s="325" t="s">
        <v>16</v>
      </c>
      <c r="K9" s="366"/>
      <c r="L9" s="367"/>
      <c r="M9" s="366"/>
      <c r="N9" s="367"/>
      <c r="O9" s="348"/>
    </row>
    <row r="10" ht="18.95" customHeight="1" spans="1:15">
      <c r="A10" s="320"/>
      <c r="B10" s="321"/>
      <c r="C10" s="322"/>
      <c r="D10" s="322">
        <v>6</v>
      </c>
      <c r="E10" s="323" t="s">
        <v>27</v>
      </c>
      <c r="F10" s="322" t="s">
        <v>185</v>
      </c>
      <c r="G10" s="324">
        <v>642</v>
      </c>
      <c r="H10" s="325" t="s">
        <v>16</v>
      </c>
      <c r="K10" s="366"/>
      <c r="L10" s="367"/>
      <c r="M10" s="366"/>
      <c r="N10" s="367"/>
      <c r="O10" s="348"/>
    </row>
    <row r="11" ht="18.95" customHeight="1" spans="1:15">
      <c r="A11" s="320"/>
      <c r="B11" s="321"/>
      <c r="C11" s="322"/>
      <c r="D11" s="322">
        <v>7</v>
      </c>
      <c r="E11" s="323"/>
      <c r="F11" s="322" t="s">
        <v>186</v>
      </c>
      <c r="G11" s="324">
        <v>776</v>
      </c>
      <c r="H11" s="325" t="s">
        <v>16</v>
      </c>
      <c r="K11" s="366"/>
      <c r="L11" s="367"/>
      <c r="M11" s="366"/>
      <c r="N11" s="367"/>
      <c r="O11" s="348"/>
    </row>
    <row r="12" ht="18.95" customHeight="1" spans="1:15">
      <c r="A12" s="320"/>
      <c r="B12" s="321"/>
      <c r="C12" s="322"/>
      <c r="D12" s="322">
        <v>8</v>
      </c>
      <c r="E12" s="323"/>
      <c r="F12" s="322" t="s">
        <v>187</v>
      </c>
      <c r="G12" s="324">
        <v>1272</v>
      </c>
      <c r="H12" s="325" t="s">
        <v>16</v>
      </c>
      <c r="K12" s="366"/>
      <c r="L12" s="367"/>
      <c r="M12" s="366"/>
      <c r="N12" s="367"/>
      <c r="O12" s="348"/>
    </row>
    <row r="13" ht="18.95" customHeight="1" spans="1:15">
      <c r="A13" s="320"/>
      <c r="B13" s="321"/>
      <c r="C13" s="327" t="s">
        <v>189</v>
      </c>
      <c r="D13" s="322">
        <v>9</v>
      </c>
      <c r="E13" s="323" t="s">
        <v>190</v>
      </c>
      <c r="F13" s="323"/>
      <c r="G13" s="324">
        <v>44</v>
      </c>
      <c r="H13" s="325" t="s">
        <v>25</v>
      </c>
      <c r="K13" s="366"/>
      <c r="L13" s="348"/>
      <c r="M13" s="348"/>
      <c r="N13" s="367"/>
      <c r="O13" s="366"/>
    </row>
    <row r="14" ht="18.95" customHeight="1" spans="1:15">
      <c r="A14" s="320"/>
      <c r="B14" s="321"/>
      <c r="C14" s="322" t="s">
        <v>191</v>
      </c>
      <c r="D14" s="322">
        <v>10</v>
      </c>
      <c r="E14" s="323" t="s">
        <v>192</v>
      </c>
      <c r="F14" s="323"/>
      <c r="G14" s="324">
        <v>500</v>
      </c>
      <c r="H14" s="325" t="s">
        <v>16</v>
      </c>
      <c r="K14" s="366"/>
      <c r="L14" s="367"/>
      <c r="M14" s="366"/>
      <c r="N14" s="367"/>
      <c r="O14" s="348"/>
    </row>
    <row r="15" ht="18.95" customHeight="1" spans="1:15">
      <c r="A15" s="320"/>
      <c r="B15" s="321"/>
      <c r="C15" s="322"/>
      <c r="D15" s="322">
        <v>11</v>
      </c>
      <c r="E15" s="323" t="s">
        <v>20</v>
      </c>
      <c r="F15" s="323"/>
      <c r="G15" s="324">
        <v>431</v>
      </c>
      <c r="H15" s="325" t="s">
        <v>16</v>
      </c>
      <c r="K15" s="366"/>
      <c r="L15" s="367"/>
      <c r="M15" s="366"/>
      <c r="N15" s="367"/>
      <c r="O15" s="348"/>
    </row>
    <row r="16" ht="18.95" customHeight="1" spans="1:15">
      <c r="A16" s="320"/>
      <c r="B16" s="321"/>
      <c r="C16" s="322"/>
      <c r="D16" s="322">
        <v>12</v>
      </c>
      <c r="E16" s="323" t="s">
        <v>21</v>
      </c>
      <c r="F16" s="323"/>
      <c r="G16" s="324">
        <v>464</v>
      </c>
      <c r="H16" s="325" t="s">
        <v>16</v>
      </c>
      <c r="K16" s="366"/>
      <c r="L16" s="367"/>
      <c r="M16" s="366"/>
      <c r="N16" s="367"/>
      <c r="O16" s="348"/>
    </row>
    <row r="17" ht="18.95" customHeight="1" spans="1:15">
      <c r="A17" s="320"/>
      <c r="B17" s="321"/>
      <c r="C17" s="322"/>
      <c r="D17" s="322">
        <v>13</v>
      </c>
      <c r="E17" s="323" t="s">
        <v>22</v>
      </c>
      <c r="F17" s="323"/>
      <c r="G17" s="324">
        <v>153</v>
      </c>
      <c r="H17" s="325" t="s">
        <v>16</v>
      </c>
      <c r="K17" s="366"/>
      <c r="L17" s="367"/>
      <c r="M17" s="366"/>
      <c r="N17" s="367"/>
      <c r="O17" s="348"/>
    </row>
    <row r="18" ht="18.95" customHeight="1" spans="1:15">
      <c r="A18" s="320"/>
      <c r="B18" s="321"/>
      <c r="C18" s="322"/>
      <c r="D18" s="322">
        <v>14</v>
      </c>
      <c r="E18" s="323" t="s">
        <v>30</v>
      </c>
      <c r="F18" s="323"/>
      <c r="G18" s="324">
        <v>1002</v>
      </c>
      <c r="H18" s="325" t="s">
        <v>16</v>
      </c>
      <c r="K18" s="366"/>
      <c r="L18" s="367"/>
      <c r="M18" s="366"/>
      <c r="N18" s="367"/>
      <c r="O18" s="348"/>
    </row>
    <row r="19" ht="18.95" customHeight="1" spans="1:15">
      <c r="A19" s="320"/>
      <c r="B19" s="321"/>
      <c r="C19" s="322"/>
      <c r="D19" s="322">
        <v>15</v>
      </c>
      <c r="E19" s="323" t="s">
        <v>31</v>
      </c>
      <c r="F19" s="323"/>
      <c r="G19" s="324">
        <v>573</v>
      </c>
      <c r="H19" s="325" t="s">
        <v>16</v>
      </c>
      <c r="K19" s="366"/>
      <c r="L19" s="367"/>
      <c r="M19" s="366"/>
      <c r="N19" s="367"/>
      <c r="O19" s="348"/>
    </row>
    <row r="20" ht="18.95" customHeight="1" spans="1:15">
      <c r="A20" s="320"/>
      <c r="B20" s="321"/>
      <c r="C20" s="322"/>
      <c r="D20" s="322">
        <v>16</v>
      </c>
      <c r="E20" s="323" t="s">
        <v>38</v>
      </c>
      <c r="F20" s="323"/>
      <c r="G20" s="324">
        <v>227</v>
      </c>
      <c r="H20" s="325" t="s">
        <v>16</v>
      </c>
      <c r="K20" s="366"/>
      <c r="L20" s="367"/>
      <c r="M20" s="366"/>
      <c r="N20" s="367"/>
      <c r="O20" s="348"/>
    </row>
    <row r="21" s="300" customFormat="1" ht="18.95" customHeight="1" spans="1:28">
      <c r="A21" s="320"/>
      <c r="B21" s="321"/>
      <c r="C21" s="322"/>
      <c r="D21" s="322">
        <v>17</v>
      </c>
      <c r="E21" s="323" t="s">
        <v>29</v>
      </c>
      <c r="F21" s="323"/>
      <c r="G21" s="324">
        <v>252</v>
      </c>
      <c r="H21" s="325" t="s">
        <v>16</v>
      </c>
      <c r="I21" s="301"/>
      <c r="J21" s="301"/>
      <c r="K21" s="366"/>
      <c r="L21" s="367"/>
      <c r="M21" s="366"/>
      <c r="N21" s="367"/>
      <c r="O21" s="348"/>
      <c r="P21" s="301"/>
      <c r="Q21" s="301"/>
      <c r="R21" s="301"/>
      <c r="S21" s="301"/>
      <c r="T21" s="301"/>
      <c r="U21" s="301"/>
      <c r="V21" s="301"/>
      <c r="W21" s="301"/>
      <c r="X21" s="301"/>
      <c r="Y21" s="301"/>
      <c r="Z21" s="301"/>
      <c r="AA21" s="301"/>
      <c r="AB21" s="301"/>
    </row>
    <row r="22" ht="18.75" customHeight="1" spans="1:15">
      <c r="A22" s="320"/>
      <c r="B22" s="321"/>
      <c r="C22" s="322"/>
      <c r="D22" s="322">
        <v>18</v>
      </c>
      <c r="E22" s="328" t="s">
        <v>193</v>
      </c>
      <c r="F22" s="328"/>
      <c r="G22" s="324">
        <v>82</v>
      </c>
      <c r="H22" s="325" t="s">
        <v>16</v>
      </c>
      <c r="K22" s="366"/>
      <c r="L22" s="367"/>
      <c r="M22" s="366"/>
      <c r="N22" s="367"/>
      <c r="O22" s="348"/>
    </row>
    <row r="23" ht="18.95" customHeight="1" spans="1:15">
      <c r="A23" s="320"/>
      <c r="B23" s="321"/>
      <c r="C23" s="327" t="s">
        <v>194</v>
      </c>
      <c r="D23" s="322">
        <v>19</v>
      </c>
      <c r="E23" s="323" t="s">
        <v>34</v>
      </c>
      <c r="F23" s="323"/>
      <c r="G23" s="324">
        <v>637</v>
      </c>
      <c r="H23" s="325" t="s">
        <v>16</v>
      </c>
      <c r="K23" s="366"/>
      <c r="L23" s="367"/>
      <c r="M23" s="366"/>
      <c r="N23" s="367"/>
      <c r="O23" s="348"/>
    </row>
    <row r="24" ht="18.95" customHeight="1" spans="1:15">
      <c r="A24" s="320"/>
      <c r="B24" s="321"/>
      <c r="C24" s="327"/>
      <c r="D24" s="322">
        <v>20</v>
      </c>
      <c r="E24" s="323" t="s">
        <v>37</v>
      </c>
      <c r="F24" s="323"/>
      <c r="G24" s="324">
        <v>873</v>
      </c>
      <c r="H24" s="325" t="s">
        <v>16</v>
      </c>
      <c r="K24" s="366"/>
      <c r="L24" s="367"/>
      <c r="M24" s="366"/>
      <c r="N24" s="367"/>
      <c r="O24" s="348"/>
    </row>
    <row r="25" ht="18.95" customHeight="1" spans="1:15">
      <c r="A25" s="320"/>
      <c r="B25" s="321"/>
      <c r="C25" s="327" t="s">
        <v>195</v>
      </c>
      <c r="D25" s="322">
        <v>21</v>
      </c>
      <c r="E25" s="323" t="s">
        <v>39</v>
      </c>
      <c r="F25" s="323"/>
      <c r="G25" s="324">
        <v>40</v>
      </c>
      <c r="H25" s="325" t="s">
        <v>25</v>
      </c>
      <c r="K25" s="366"/>
      <c r="L25" s="348"/>
      <c r="M25" s="348"/>
      <c r="N25" s="367"/>
      <c r="O25" s="366"/>
    </row>
    <row r="26" ht="18.95" customHeight="1" spans="1:15">
      <c r="A26" s="320"/>
      <c r="B26" s="321"/>
      <c r="C26" s="327"/>
      <c r="D26" s="322">
        <v>22</v>
      </c>
      <c r="E26" s="323" t="s">
        <v>42</v>
      </c>
      <c r="F26" s="323"/>
      <c r="G26" s="324">
        <v>48</v>
      </c>
      <c r="H26" s="325" t="s">
        <v>25</v>
      </c>
      <c r="K26" s="366"/>
      <c r="L26" s="348"/>
      <c r="M26" s="348"/>
      <c r="N26" s="367"/>
      <c r="O26" s="366"/>
    </row>
    <row r="27" ht="18.95" customHeight="1" spans="1:15">
      <c r="A27" s="320"/>
      <c r="B27" s="321"/>
      <c r="C27" s="327"/>
      <c r="D27" s="322">
        <v>23</v>
      </c>
      <c r="E27" s="323" t="s">
        <v>40</v>
      </c>
      <c r="F27" s="323"/>
      <c r="G27" s="324">
        <v>39</v>
      </c>
      <c r="H27" s="325" t="s">
        <v>25</v>
      </c>
      <c r="K27" s="366"/>
      <c r="L27" s="348"/>
      <c r="M27" s="348"/>
      <c r="N27" s="367"/>
      <c r="O27" s="366"/>
    </row>
    <row r="28" ht="18.95" customHeight="1" spans="1:15">
      <c r="A28" s="320"/>
      <c r="B28" s="321"/>
      <c r="C28" s="327"/>
      <c r="D28" s="322">
        <v>24</v>
      </c>
      <c r="E28" s="323" t="s">
        <v>41</v>
      </c>
      <c r="F28" s="323"/>
      <c r="G28" s="324">
        <v>48</v>
      </c>
      <c r="H28" s="325" t="s">
        <v>25</v>
      </c>
      <c r="K28" s="366"/>
      <c r="L28" s="348"/>
      <c r="M28" s="348"/>
      <c r="N28" s="367"/>
      <c r="O28" s="366"/>
    </row>
    <row r="29" ht="18.95" customHeight="1" spans="1:15">
      <c r="A29" s="320"/>
      <c r="B29" s="321"/>
      <c r="C29" s="327"/>
      <c r="D29" s="322">
        <v>25</v>
      </c>
      <c r="E29" s="323" t="s">
        <v>196</v>
      </c>
      <c r="F29" s="323"/>
      <c r="G29" s="324">
        <v>43</v>
      </c>
      <c r="H29" s="325" t="s">
        <v>25</v>
      </c>
      <c r="K29" s="366"/>
      <c r="L29" s="348"/>
      <c r="M29" s="348"/>
      <c r="N29" s="367"/>
      <c r="O29" s="366"/>
    </row>
    <row r="30" ht="18.95" customHeight="1" spans="1:15">
      <c r="A30" s="320"/>
      <c r="B30" s="321"/>
      <c r="C30" s="327"/>
      <c r="D30" s="322">
        <v>26</v>
      </c>
      <c r="E30" s="323" t="s">
        <v>35</v>
      </c>
      <c r="F30" s="323"/>
      <c r="G30" s="324">
        <v>48</v>
      </c>
      <c r="H30" s="325" t="s">
        <v>25</v>
      </c>
      <c r="K30" s="366"/>
      <c r="L30" s="348"/>
      <c r="M30" s="348"/>
      <c r="N30" s="367"/>
      <c r="O30" s="366"/>
    </row>
    <row r="31" ht="18.95" customHeight="1" spans="1:15">
      <c r="A31" s="320"/>
      <c r="B31" s="321"/>
      <c r="C31" s="327"/>
      <c r="D31" s="322">
        <v>27</v>
      </c>
      <c r="E31" s="326" t="s">
        <v>197</v>
      </c>
      <c r="F31" s="326"/>
      <c r="G31" s="324">
        <v>37</v>
      </c>
      <c r="H31" s="325" t="s">
        <v>25</v>
      </c>
      <c r="K31" s="366"/>
      <c r="L31" s="348"/>
      <c r="M31" s="348"/>
      <c r="N31" s="367"/>
      <c r="O31" s="366"/>
    </row>
    <row r="32" ht="18.95" customHeight="1" spans="1:15">
      <c r="A32" s="329"/>
      <c r="B32" s="330"/>
      <c r="C32" s="327"/>
      <c r="D32" s="322">
        <v>28</v>
      </c>
      <c r="E32" s="326" t="s">
        <v>198</v>
      </c>
      <c r="F32" s="326"/>
      <c r="G32" s="324">
        <v>37</v>
      </c>
      <c r="H32" s="325" t="s">
        <v>25</v>
      </c>
      <c r="K32" s="366"/>
      <c r="L32" s="348"/>
      <c r="M32" s="348"/>
      <c r="N32" s="367"/>
      <c r="O32" s="366"/>
    </row>
    <row r="33" ht="246.75" customHeight="1" spans="1:8">
      <c r="A33" s="331" t="s">
        <v>199</v>
      </c>
      <c r="B33" s="332"/>
      <c r="C33" s="333"/>
      <c r="D33" s="334"/>
      <c r="E33" s="335"/>
      <c r="F33" s="336"/>
      <c r="G33" s="337" t="s">
        <v>200</v>
      </c>
      <c r="H33" s="338"/>
    </row>
    <row r="34" ht="70.5" customHeight="1" spans="1:8">
      <c r="A34" s="339" t="s">
        <v>201</v>
      </c>
      <c r="B34" s="340"/>
      <c r="C34" s="341"/>
      <c r="D34" s="342"/>
      <c r="E34" s="343"/>
      <c r="F34" s="344"/>
      <c r="G34" s="345" t="s">
        <v>202</v>
      </c>
      <c r="H34" s="346"/>
    </row>
    <row r="35" ht="21" customHeight="1" spans="1:8">
      <c r="A35" s="347" t="s">
        <v>203</v>
      </c>
      <c r="B35" s="347"/>
      <c r="C35" s="348"/>
      <c r="D35" s="348"/>
      <c r="E35" s="347"/>
      <c r="F35" s="348"/>
      <c r="G35" s="349"/>
      <c r="H35" s="349"/>
    </row>
    <row r="36" ht="21" customHeight="1" spans="1:1">
      <c r="A36" s="301" t="s">
        <v>204</v>
      </c>
    </row>
    <row r="37" ht="21" customHeight="1" spans="1:1">
      <c r="A37" s="301" t="s">
        <v>205</v>
      </c>
    </row>
    <row r="38" ht="21" customHeight="1" spans="2:2">
      <c r="B38" s="301" t="s">
        <v>206</v>
      </c>
    </row>
    <row r="39" ht="21" customHeight="1" spans="1:1">
      <c r="A39" s="301" t="s">
        <v>207</v>
      </c>
    </row>
    <row r="40" spans="1:1">
      <c r="A40" s="301" t="s">
        <v>208</v>
      </c>
    </row>
    <row r="41" spans="1:1">
      <c r="A41" s="301" t="s">
        <v>209</v>
      </c>
    </row>
    <row r="42" spans="1:1">
      <c r="A42" s="301" t="s">
        <v>210</v>
      </c>
    </row>
    <row r="44" ht="19" spans="9:10">
      <c r="I44" s="368" t="s">
        <v>211</v>
      </c>
      <c r="J44" s="368"/>
    </row>
    <row r="45" ht="21" spans="9:10">
      <c r="I45" s="369"/>
      <c r="J45" s="369"/>
    </row>
    <row r="48" ht="19" spans="1:10">
      <c r="A48" s="304" t="s">
        <v>212</v>
      </c>
      <c r="B48" s="305"/>
      <c r="C48" s="306"/>
      <c r="D48" s="306"/>
      <c r="E48" s="306"/>
      <c r="F48" s="306"/>
      <c r="G48" s="306"/>
      <c r="H48" s="350"/>
      <c r="I48" s="350"/>
      <c r="J48" s="307"/>
    </row>
    <row r="49" ht="16.5" spans="1:10">
      <c r="A49" s="308"/>
      <c r="B49" s="309"/>
      <c r="C49" s="310"/>
      <c r="D49" s="310"/>
      <c r="E49" s="310"/>
      <c r="F49" s="310"/>
      <c r="G49" s="351" t="s">
        <v>213</v>
      </c>
      <c r="H49" s="352"/>
      <c r="I49" s="351" t="s">
        <v>214</v>
      </c>
      <c r="J49" s="352"/>
    </row>
    <row r="50" ht="14.25" customHeight="1" spans="1:10">
      <c r="A50" s="313"/>
      <c r="B50" s="314"/>
      <c r="C50" s="315" t="s">
        <v>215</v>
      </c>
      <c r="D50" s="316"/>
      <c r="E50" s="316"/>
      <c r="F50" s="317"/>
      <c r="G50" s="353" t="s">
        <v>216</v>
      </c>
      <c r="H50" s="354"/>
      <c r="I50" s="370" t="s">
        <v>217</v>
      </c>
      <c r="J50" s="371"/>
    </row>
    <row r="51" ht="29.25" customHeight="1" spans="1:10">
      <c r="A51" s="355"/>
      <c r="B51" s="356"/>
      <c r="C51" s="357"/>
      <c r="D51" s="358"/>
      <c r="E51" s="358"/>
      <c r="F51" s="359"/>
      <c r="G51" s="360"/>
      <c r="H51" s="361"/>
      <c r="I51" s="372"/>
      <c r="J51" s="373"/>
    </row>
    <row r="52" ht="21" spans="1:10">
      <c r="A52" s="320"/>
      <c r="B52" s="321"/>
      <c r="C52" s="322" t="s">
        <v>183</v>
      </c>
      <c r="D52" s="322">
        <v>1</v>
      </c>
      <c r="E52" s="323" t="s">
        <v>184</v>
      </c>
      <c r="F52" s="322" t="s">
        <v>185</v>
      </c>
      <c r="G52" s="362">
        <v>20</v>
      </c>
      <c r="H52" s="363" t="s">
        <v>218</v>
      </c>
      <c r="I52" s="324">
        <v>200</v>
      </c>
      <c r="J52" s="363" t="s">
        <v>16</v>
      </c>
    </row>
    <row r="53" ht="21" spans="1:10">
      <c r="A53" s="320"/>
      <c r="B53" s="321"/>
      <c r="C53" s="322"/>
      <c r="D53" s="322">
        <v>2</v>
      </c>
      <c r="E53" s="323"/>
      <c r="F53" s="322" t="s">
        <v>186</v>
      </c>
      <c r="G53" s="362">
        <v>20</v>
      </c>
      <c r="H53" s="363" t="s">
        <v>218</v>
      </c>
      <c r="I53" s="324">
        <v>200</v>
      </c>
      <c r="J53" s="363" t="s">
        <v>16</v>
      </c>
    </row>
    <row r="54" ht="21" spans="1:10">
      <c r="A54" s="320"/>
      <c r="B54" s="321"/>
      <c r="C54" s="322"/>
      <c r="D54" s="322">
        <v>3</v>
      </c>
      <c r="E54" s="323"/>
      <c r="F54" s="322" t="s">
        <v>187</v>
      </c>
      <c r="G54" s="362">
        <v>20</v>
      </c>
      <c r="H54" s="363" t="s">
        <v>218</v>
      </c>
      <c r="I54" s="324">
        <v>200</v>
      </c>
      <c r="J54" s="363" t="s">
        <v>16</v>
      </c>
    </row>
    <row r="55" ht="21" spans="1:10">
      <c r="A55" s="320"/>
      <c r="B55" s="321"/>
      <c r="C55" s="322"/>
      <c r="D55" s="322">
        <v>4</v>
      </c>
      <c r="E55" s="326" t="s">
        <v>188</v>
      </c>
      <c r="F55" s="326"/>
      <c r="G55" s="362">
        <v>20</v>
      </c>
      <c r="H55" s="363" t="s">
        <v>218</v>
      </c>
      <c r="I55" s="324">
        <v>200</v>
      </c>
      <c r="J55" s="363" t="s">
        <v>16</v>
      </c>
    </row>
    <row r="56" ht="21" spans="1:10">
      <c r="A56" s="320"/>
      <c r="B56" s="321"/>
      <c r="C56" s="322"/>
      <c r="D56" s="322">
        <v>5</v>
      </c>
      <c r="E56" s="323" t="s">
        <v>33</v>
      </c>
      <c r="F56" s="323"/>
      <c r="G56" s="362">
        <v>20</v>
      </c>
      <c r="H56" s="363" t="s">
        <v>218</v>
      </c>
      <c r="I56" s="324">
        <v>200</v>
      </c>
      <c r="J56" s="363" t="s">
        <v>16</v>
      </c>
    </row>
    <row r="57" ht="21" spans="1:10">
      <c r="A57" s="320"/>
      <c r="B57" s="321"/>
      <c r="C57" s="322"/>
      <c r="D57" s="322">
        <v>6</v>
      </c>
      <c r="E57" s="323" t="s">
        <v>27</v>
      </c>
      <c r="F57" s="322" t="s">
        <v>185</v>
      </c>
      <c r="G57" s="362">
        <v>20</v>
      </c>
      <c r="H57" s="363" t="s">
        <v>218</v>
      </c>
      <c r="I57" s="324">
        <v>200</v>
      </c>
      <c r="J57" s="363" t="s">
        <v>16</v>
      </c>
    </row>
    <row r="58" ht="21" spans="1:10">
      <c r="A58" s="320"/>
      <c r="B58" s="321"/>
      <c r="C58" s="322"/>
      <c r="D58" s="322">
        <v>7</v>
      </c>
      <c r="E58" s="323"/>
      <c r="F58" s="322" t="s">
        <v>186</v>
      </c>
      <c r="G58" s="362">
        <v>20</v>
      </c>
      <c r="H58" s="363" t="s">
        <v>218</v>
      </c>
      <c r="I58" s="324">
        <v>200</v>
      </c>
      <c r="J58" s="363" t="s">
        <v>16</v>
      </c>
    </row>
    <row r="59" ht="21" spans="1:10">
      <c r="A59" s="320"/>
      <c r="B59" s="321"/>
      <c r="C59" s="322"/>
      <c r="D59" s="322">
        <v>8</v>
      </c>
      <c r="E59" s="323"/>
      <c r="F59" s="322" t="s">
        <v>187</v>
      </c>
      <c r="G59" s="362">
        <v>20</v>
      </c>
      <c r="H59" s="363" t="s">
        <v>218</v>
      </c>
      <c r="I59" s="324">
        <v>200</v>
      </c>
      <c r="J59" s="363" t="s">
        <v>16</v>
      </c>
    </row>
    <row r="60" ht="21" spans="1:10">
      <c r="A60" s="320"/>
      <c r="B60" s="321"/>
      <c r="C60" s="327" t="s">
        <v>189</v>
      </c>
      <c r="D60" s="322">
        <v>9</v>
      </c>
      <c r="E60" s="323" t="s">
        <v>190</v>
      </c>
      <c r="F60" s="323"/>
      <c r="G60" s="362">
        <v>20</v>
      </c>
      <c r="H60" s="363" t="s">
        <v>218</v>
      </c>
      <c r="I60" s="324">
        <v>200</v>
      </c>
      <c r="J60" s="363" t="s">
        <v>16</v>
      </c>
    </row>
    <row r="61" ht="21" spans="1:10">
      <c r="A61" s="320"/>
      <c r="B61" s="321"/>
      <c r="C61" s="322" t="s">
        <v>191</v>
      </c>
      <c r="D61" s="322">
        <v>10</v>
      </c>
      <c r="E61" s="323" t="s">
        <v>192</v>
      </c>
      <c r="F61" s="323"/>
      <c r="G61" s="362">
        <v>20</v>
      </c>
      <c r="H61" s="363" t="s">
        <v>218</v>
      </c>
      <c r="I61" s="324">
        <v>200</v>
      </c>
      <c r="J61" s="363" t="s">
        <v>16</v>
      </c>
    </row>
    <row r="62" ht="21" spans="1:10">
      <c r="A62" s="320"/>
      <c r="B62" s="321"/>
      <c r="C62" s="322"/>
      <c r="D62" s="322">
        <v>11</v>
      </c>
      <c r="E62" s="323" t="s">
        <v>20</v>
      </c>
      <c r="F62" s="323"/>
      <c r="G62" s="362">
        <v>20</v>
      </c>
      <c r="H62" s="363" t="s">
        <v>218</v>
      </c>
      <c r="I62" s="324">
        <v>200</v>
      </c>
      <c r="J62" s="363" t="s">
        <v>16</v>
      </c>
    </row>
    <row r="63" ht="21" spans="1:10">
      <c r="A63" s="320"/>
      <c r="B63" s="321"/>
      <c r="C63" s="322"/>
      <c r="D63" s="322">
        <v>12</v>
      </c>
      <c r="E63" s="323" t="s">
        <v>21</v>
      </c>
      <c r="F63" s="323"/>
      <c r="G63" s="362">
        <v>20</v>
      </c>
      <c r="H63" s="363" t="s">
        <v>218</v>
      </c>
      <c r="I63" s="324">
        <v>200</v>
      </c>
      <c r="J63" s="363" t="s">
        <v>16</v>
      </c>
    </row>
    <row r="64" ht="21" spans="1:10">
      <c r="A64" s="320"/>
      <c r="B64" s="321"/>
      <c r="C64" s="322"/>
      <c r="D64" s="322">
        <v>13</v>
      </c>
      <c r="E64" s="323" t="s">
        <v>22</v>
      </c>
      <c r="F64" s="323"/>
      <c r="G64" s="362">
        <v>20</v>
      </c>
      <c r="H64" s="363" t="s">
        <v>218</v>
      </c>
      <c r="I64" s="324">
        <v>200</v>
      </c>
      <c r="J64" s="363" t="s">
        <v>16</v>
      </c>
    </row>
    <row r="65" ht="21" spans="1:10">
      <c r="A65" s="320"/>
      <c r="B65" s="321"/>
      <c r="C65" s="322"/>
      <c r="D65" s="322">
        <v>14</v>
      </c>
      <c r="E65" s="323" t="s">
        <v>30</v>
      </c>
      <c r="F65" s="323"/>
      <c r="G65" s="362">
        <v>20</v>
      </c>
      <c r="H65" s="363" t="s">
        <v>218</v>
      </c>
      <c r="I65" s="324">
        <v>200</v>
      </c>
      <c r="J65" s="363" t="s">
        <v>16</v>
      </c>
    </row>
    <row r="66" ht="21" spans="1:10">
      <c r="A66" s="320"/>
      <c r="B66" s="321"/>
      <c r="C66" s="322"/>
      <c r="D66" s="322">
        <v>15</v>
      </c>
      <c r="E66" s="323" t="s">
        <v>31</v>
      </c>
      <c r="F66" s="323"/>
      <c r="G66" s="362">
        <v>20</v>
      </c>
      <c r="H66" s="363" t="s">
        <v>218</v>
      </c>
      <c r="I66" s="324">
        <v>200</v>
      </c>
      <c r="J66" s="363" t="s">
        <v>16</v>
      </c>
    </row>
    <row r="67" ht="21" spans="1:10">
      <c r="A67" s="320"/>
      <c r="B67" s="321"/>
      <c r="C67" s="322"/>
      <c r="D67" s="374">
        <v>16</v>
      </c>
      <c r="E67" s="375" t="s">
        <v>38</v>
      </c>
      <c r="F67" s="328" t="s">
        <v>219</v>
      </c>
      <c r="G67" s="376" t="s">
        <v>220</v>
      </c>
      <c r="H67" s="363" t="s">
        <v>218</v>
      </c>
      <c r="I67" s="324">
        <v>200</v>
      </c>
      <c r="J67" s="324" t="s">
        <v>16</v>
      </c>
    </row>
    <row r="68" ht="21" spans="1:10">
      <c r="A68" s="320"/>
      <c r="B68" s="321"/>
      <c r="C68" s="322"/>
      <c r="D68" s="374">
        <v>17</v>
      </c>
      <c r="E68" s="377"/>
      <c r="F68" s="328" t="s">
        <v>221</v>
      </c>
      <c r="G68" s="376" t="s">
        <v>222</v>
      </c>
      <c r="H68" s="363" t="s">
        <v>218</v>
      </c>
      <c r="I68" s="391"/>
      <c r="J68" s="391"/>
    </row>
    <row r="69" ht="21" spans="1:10">
      <c r="A69" s="320"/>
      <c r="B69" s="321"/>
      <c r="C69" s="322"/>
      <c r="D69" s="374">
        <v>18</v>
      </c>
      <c r="E69" s="323" t="s">
        <v>29</v>
      </c>
      <c r="F69" s="323"/>
      <c r="G69" s="362">
        <v>20</v>
      </c>
      <c r="H69" s="363" t="s">
        <v>218</v>
      </c>
      <c r="I69" s="324">
        <v>200</v>
      </c>
      <c r="J69" s="363" t="s">
        <v>16</v>
      </c>
    </row>
    <row r="70" ht="21" spans="1:10">
      <c r="A70" s="320"/>
      <c r="B70" s="321"/>
      <c r="C70" s="322"/>
      <c r="D70" s="374">
        <v>19</v>
      </c>
      <c r="E70" s="328" t="s">
        <v>193</v>
      </c>
      <c r="F70" s="328"/>
      <c r="G70" s="362">
        <v>20</v>
      </c>
      <c r="H70" s="363" t="s">
        <v>218</v>
      </c>
      <c r="I70" s="324">
        <v>200</v>
      </c>
      <c r="J70" s="363" t="s">
        <v>16</v>
      </c>
    </row>
    <row r="71" ht="21" spans="1:10">
      <c r="A71" s="320"/>
      <c r="B71" s="321"/>
      <c r="C71" s="327" t="s">
        <v>194</v>
      </c>
      <c r="D71" s="374">
        <v>20</v>
      </c>
      <c r="E71" s="323" t="s">
        <v>34</v>
      </c>
      <c r="F71" s="323"/>
      <c r="G71" s="362">
        <v>20</v>
      </c>
      <c r="H71" s="363" t="s">
        <v>218</v>
      </c>
      <c r="I71" s="324">
        <v>200</v>
      </c>
      <c r="J71" s="363" t="s">
        <v>16</v>
      </c>
    </row>
    <row r="72" ht="21" spans="1:10">
      <c r="A72" s="320"/>
      <c r="B72" s="321"/>
      <c r="C72" s="327"/>
      <c r="D72" s="374">
        <v>21</v>
      </c>
      <c r="E72" s="323" t="s">
        <v>37</v>
      </c>
      <c r="F72" s="323"/>
      <c r="G72" s="362">
        <v>20</v>
      </c>
      <c r="H72" s="363" t="s">
        <v>218</v>
      </c>
      <c r="I72" s="324">
        <v>200</v>
      </c>
      <c r="J72" s="363" t="s">
        <v>16</v>
      </c>
    </row>
    <row r="73" ht="21" spans="1:10">
      <c r="A73" s="320"/>
      <c r="B73" s="321"/>
      <c r="C73" s="327" t="s">
        <v>195</v>
      </c>
      <c r="D73" s="374">
        <v>22</v>
      </c>
      <c r="E73" s="323" t="s">
        <v>39</v>
      </c>
      <c r="F73" s="323"/>
      <c r="G73" s="362" t="s">
        <v>223</v>
      </c>
      <c r="H73" s="363" t="s">
        <v>223</v>
      </c>
      <c r="I73" s="363" t="s">
        <v>223</v>
      </c>
      <c r="J73" s="363" t="s">
        <v>223</v>
      </c>
    </row>
    <row r="74" ht="21" spans="1:10">
      <c r="A74" s="320"/>
      <c r="B74" s="321"/>
      <c r="C74" s="327"/>
      <c r="D74" s="374">
        <v>23</v>
      </c>
      <c r="E74" s="323" t="s">
        <v>42</v>
      </c>
      <c r="F74" s="323"/>
      <c r="G74" s="362" t="s">
        <v>223</v>
      </c>
      <c r="H74" s="363" t="s">
        <v>223</v>
      </c>
      <c r="I74" s="363" t="s">
        <v>223</v>
      </c>
      <c r="J74" s="363" t="s">
        <v>223</v>
      </c>
    </row>
    <row r="75" ht="21" spans="1:10">
      <c r="A75" s="320"/>
      <c r="B75" s="321"/>
      <c r="C75" s="327"/>
      <c r="D75" s="374">
        <v>24</v>
      </c>
      <c r="E75" s="323" t="s">
        <v>40</v>
      </c>
      <c r="F75" s="323"/>
      <c r="G75" s="362" t="s">
        <v>223</v>
      </c>
      <c r="H75" s="363" t="s">
        <v>223</v>
      </c>
      <c r="I75" s="363" t="s">
        <v>223</v>
      </c>
      <c r="J75" s="363" t="s">
        <v>223</v>
      </c>
    </row>
    <row r="76" ht="21" spans="1:10">
      <c r="A76" s="320"/>
      <c r="B76" s="321"/>
      <c r="C76" s="327"/>
      <c r="D76" s="374">
        <v>25</v>
      </c>
      <c r="E76" s="323" t="s">
        <v>41</v>
      </c>
      <c r="F76" s="323"/>
      <c r="G76" s="362" t="s">
        <v>223</v>
      </c>
      <c r="H76" s="363" t="s">
        <v>223</v>
      </c>
      <c r="I76" s="363" t="s">
        <v>223</v>
      </c>
      <c r="J76" s="363" t="s">
        <v>223</v>
      </c>
    </row>
    <row r="77" ht="21" spans="1:10">
      <c r="A77" s="320"/>
      <c r="B77" s="321"/>
      <c r="C77" s="327"/>
      <c r="D77" s="374">
        <v>26</v>
      </c>
      <c r="E77" s="323" t="s">
        <v>196</v>
      </c>
      <c r="F77" s="323"/>
      <c r="G77" s="362" t="s">
        <v>223</v>
      </c>
      <c r="H77" s="363" t="s">
        <v>223</v>
      </c>
      <c r="I77" s="363" t="s">
        <v>223</v>
      </c>
      <c r="J77" s="363" t="s">
        <v>223</v>
      </c>
    </row>
    <row r="78" ht="21" spans="1:10">
      <c r="A78" s="320"/>
      <c r="B78" s="321"/>
      <c r="C78" s="327"/>
      <c r="D78" s="374">
        <v>27</v>
      </c>
      <c r="E78" s="323" t="s">
        <v>35</v>
      </c>
      <c r="F78" s="323"/>
      <c r="G78" s="362" t="s">
        <v>223</v>
      </c>
      <c r="H78" s="363" t="s">
        <v>223</v>
      </c>
      <c r="I78" s="363" t="s">
        <v>223</v>
      </c>
      <c r="J78" s="363" t="s">
        <v>223</v>
      </c>
    </row>
    <row r="79" ht="21" spans="1:10">
      <c r="A79" s="320"/>
      <c r="B79" s="321"/>
      <c r="C79" s="327"/>
      <c r="D79" s="374">
        <v>28</v>
      </c>
      <c r="E79" s="326" t="s">
        <v>197</v>
      </c>
      <c r="F79" s="326"/>
      <c r="G79" s="362" t="s">
        <v>223</v>
      </c>
      <c r="H79" s="363" t="s">
        <v>223</v>
      </c>
      <c r="I79" s="363" t="s">
        <v>223</v>
      </c>
      <c r="J79" s="363" t="s">
        <v>223</v>
      </c>
    </row>
    <row r="80" ht="21" spans="1:10">
      <c r="A80" s="329"/>
      <c r="B80" s="330"/>
      <c r="C80" s="327"/>
      <c r="D80" s="374">
        <v>29</v>
      </c>
      <c r="E80" s="326" t="s">
        <v>198</v>
      </c>
      <c r="F80" s="326"/>
      <c r="G80" s="362" t="s">
        <v>223</v>
      </c>
      <c r="H80" s="363" t="s">
        <v>223</v>
      </c>
      <c r="I80" s="363" t="s">
        <v>223</v>
      </c>
      <c r="J80" s="363" t="s">
        <v>223</v>
      </c>
    </row>
    <row r="81" ht="123" customHeight="1" spans="1:10">
      <c r="A81" s="331" t="s">
        <v>224</v>
      </c>
      <c r="B81" s="332"/>
      <c r="C81" s="333"/>
      <c r="D81" s="334"/>
      <c r="E81" s="335"/>
      <c r="F81" s="336"/>
      <c r="G81" s="378"/>
      <c r="H81" s="379"/>
      <c r="I81" s="392" t="s">
        <v>225</v>
      </c>
      <c r="J81" s="393"/>
    </row>
    <row r="82" ht="81" customHeight="1" spans="1:10">
      <c r="A82" s="339" t="s">
        <v>201</v>
      </c>
      <c r="B82" s="340"/>
      <c r="C82" s="341"/>
      <c r="D82" s="342"/>
      <c r="E82" s="343"/>
      <c r="F82" s="344"/>
      <c r="G82" s="345" t="s">
        <v>226</v>
      </c>
      <c r="H82" s="346"/>
      <c r="I82" s="345" t="s">
        <v>227</v>
      </c>
      <c r="J82" s="346"/>
    </row>
    <row r="83" spans="1:2">
      <c r="A83" s="347" t="s">
        <v>203</v>
      </c>
      <c r="B83" s="347"/>
    </row>
    <row r="84" spans="1:1">
      <c r="A84" s="301" t="s">
        <v>204</v>
      </c>
    </row>
    <row r="85" spans="1:1">
      <c r="A85" s="301" t="s">
        <v>228</v>
      </c>
    </row>
    <row r="86" spans="2:2">
      <c r="B86" s="301" t="s">
        <v>229</v>
      </c>
    </row>
    <row r="87" spans="1:8">
      <c r="A87" s="301" t="s">
        <v>207</v>
      </c>
      <c r="C87" s="380"/>
      <c r="D87" s="380"/>
      <c r="E87" s="380"/>
      <c r="F87" s="380"/>
      <c r="G87" s="380"/>
      <c r="H87" s="380"/>
    </row>
    <row r="88" spans="1:8">
      <c r="A88" s="301" t="s">
        <v>230</v>
      </c>
      <c r="B88" s="347"/>
      <c r="C88" s="380"/>
      <c r="D88" s="380"/>
      <c r="E88" s="380"/>
      <c r="F88" s="380"/>
      <c r="G88" s="380"/>
      <c r="H88" s="380"/>
    </row>
    <row r="89" spans="1:8">
      <c r="A89" s="301" t="s">
        <v>231</v>
      </c>
      <c r="C89" s="380"/>
      <c r="D89" s="380"/>
      <c r="E89" s="380"/>
      <c r="F89" s="380"/>
      <c r="G89" s="380"/>
      <c r="H89" s="380"/>
    </row>
    <row r="90" spans="1:8">
      <c r="A90" s="301" t="s">
        <v>232</v>
      </c>
      <c r="C90" s="380"/>
      <c r="D90" s="380"/>
      <c r="E90" s="380"/>
      <c r="F90" s="380"/>
      <c r="G90" s="380"/>
      <c r="H90" s="380"/>
    </row>
    <row r="91" spans="1:8">
      <c r="A91" s="301" t="s">
        <v>233</v>
      </c>
      <c r="C91" s="380"/>
      <c r="D91" s="380"/>
      <c r="E91" s="380"/>
      <c r="F91" s="380"/>
      <c r="G91" s="380"/>
      <c r="H91" s="380"/>
    </row>
    <row r="92" spans="1:8">
      <c r="A92" s="347" t="s">
        <v>234</v>
      </c>
      <c r="C92" s="380"/>
      <c r="D92" s="380"/>
      <c r="E92" s="380"/>
      <c r="F92" s="380"/>
      <c r="H92" s="380"/>
    </row>
    <row r="93" spans="1:1">
      <c r="A93" s="301" t="s">
        <v>235</v>
      </c>
    </row>
    <row r="94" spans="1:8">
      <c r="A94" s="301" t="s">
        <v>236</v>
      </c>
      <c r="B94" s="347"/>
      <c r="E94" s="381"/>
      <c r="F94" s="381"/>
      <c r="G94" s="381"/>
      <c r="H94" s="381"/>
    </row>
    <row r="95" spans="1:8">
      <c r="A95" s="301" t="s">
        <v>237</v>
      </c>
      <c r="B95" s="347"/>
      <c r="E95" s="381"/>
      <c r="F95" s="381"/>
      <c r="G95" s="381"/>
      <c r="H95" s="381"/>
    </row>
    <row r="96" spans="1:8">
      <c r="A96" s="301" t="s">
        <v>238</v>
      </c>
      <c r="E96" s="381"/>
      <c r="F96" s="381"/>
      <c r="G96" s="381"/>
      <c r="H96" s="381"/>
    </row>
    <row r="97" spans="1:8">
      <c r="A97" s="301" t="s">
        <v>239</v>
      </c>
      <c r="E97" s="381"/>
      <c r="F97" s="381"/>
      <c r="G97" s="381"/>
      <c r="H97" s="381"/>
    </row>
    <row r="99" ht="19" spans="1:10">
      <c r="A99" s="304" t="s">
        <v>240</v>
      </c>
      <c r="B99" s="305"/>
      <c r="C99" s="306"/>
      <c r="D99" s="306"/>
      <c r="E99" s="306"/>
      <c r="F99" s="306"/>
      <c r="G99" s="382"/>
      <c r="H99" s="382"/>
      <c r="I99" s="382"/>
      <c r="J99" s="394"/>
    </row>
    <row r="100" ht="19" spans="1:10">
      <c r="A100" s="308"/>
      <c r="B100" s="383"/>
      <c r="C100" s="383"/>
      <c r="D100" s="383"/>
      <c r="E100" s="383"/>
      <c r="F100" s="383"/>
      <c r="G100" s="384" t="s">
        <v>241</v>
      </c>
      <c r="H100" s="385"/>
      <c r="I100" s="385"/>
      <c r="J100" s="395"/>
    </row>
    <row r="101" ht="16.5" spans="1:10">
      <c r="A101" s="308"/>
      <c r="B101" s="383"/>
      <c r="C101" s="383"/>
      <c r="D101" s="383"/>
      <c r="E101" s="383"/>
      <c r="F101" s="383"/>
      <c r="G101" s="386" t="s">
        <v>242</v>
      </c>
      <c r="H101" s="387"/>
      <c r="I101" s="387"/>
      <c r="J101" s="396"/>
    </row>
    <row r="102" ht="44.25" customHeight="1" spans="1:10">
      <c r="A102" s="331" t="s">
        <v>243</v>
      </c>
      <c r="B102" s="332"/>
      <c r="C102" s="334"/>
      <c r="D102" s="334"/>
      <c r="E102" s="335"/>
      <c r="F102" s="336"/>
      <c r="G102" s="345" t="s">
        <v>244</v>
      </c>
      <c r="H102" s="388"/>
      <c r="I102" s="388"/>
      <c r="J102" s="346"/>
    </row>
    <row r="103" ht="52.5" customHeight="1" spans="1:10">
      <c r="A103" s="339" t="s">
        <v>201</v>
      </c>
      <c r="B103" s="340"/>
      <c r="C103" s="342"/>
      <c r="D103" s="342"/>
      <c r="E103" s="343"/>
      <c r="F103" s="344"/>
      <c r="G103" s="389" t="s">
        <v>245</v>
      </c>
      <c r="H103" s="390"/>
      <c r="I103" s="390"/>
      <c r="J103" s="397"/>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1:BM63"/>
  <sheetViews>
    <sheetView showGridLines="0" workbookViewId="0">
      <selection activeCell="BB1" sqref="BB1"/>
    </sheetView>
  </sheetViews>
  <sheetFormatPr defaultColWidth="2.12727272727273" defaultRowHeight="13"/>
  <cols>
    <col min="1" max="1" width="2.12727272727273" style="155" customWidth="1"/>
    <col min="2" max="7" width="2.12727272727273" style="155"/>
    <col min="8" max="19" width="2.37272727272727" style="155" customWidth="1"/>
    <col min="20" max="25" width="2.12727272727273" style="155"/>
    <col min="26" max="26" width="4.5" style="155" customWidth="1"/>
    <col min="27" max="34" width="2.12727272727273" style="155"/>
    <col min="35" max="35" width="2.5" style="155" customWidth="1"/>
    <col min="36" max="40" width="2.12727272727273" style="155"/>
    <col min="41" max="47" width="2.12727272727273" style="155" hidden="1" customWidth="1"/>
    <col min="48" max="16384" width="2.12727272727273" style="155"/>
  </cols>
  <sheetData>
    <row r="1" spans="54:54">
      <c r="BB1" s="298"/>
    </row>
    <row r="5" spans="1:1">
      <c r="A5" s="155" t="s">
        <v>246</v>
      </c>
    </row>
    <row r="6" ht="7.5" customHeight="1"/>
    <row r="7" spans="1:39">
      <c r="A7" s="156" t="s">
        <v>247</v>
      </c>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276"/>
    </row>
    <row r="8" ht="9" customHeight="1" spans="1:39">
      <c r="A8" s="158"/>
      <c r="B8" s="158"/>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row>
    <row r="9" spans="1:39">
      <c r="A9" s="159"/>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277"/>
    </row>
    <row r="10" ht="4.5" customHeight="1" spans="1:39">
      <c r="A10" s="161"/>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row>
    <row r="11" ht="17.25" customHeight="1" spans="1:39">
      <c r="A11" s="162" t="s">
        <v>248</v>
      </c>
      <c r="B11" s="163"/>
      <c r="C11" s="163"/>
      <c r="D11" s="163"/>
      <c r="E11" s="163"/>
      <c r="F11" s="163"/>
      <c r="G11" s="164"/>
      <c r="H11" s="165" t="s">
        <v>249</v>
      </c>
      <c r="I11" s="207"/>
      <c r="J11" s="207"/>
      <c r="K11" s="207"/>
      <c r="L11" s="207"/>
      <c r="M11" s="207"/>
      <c r="N11" s="208"/>
      <c r="O11" s="162" t="s">
        <v>250</v>
      </c>
      <c r="P11" s="163"/>
      <c r="Q11" s="163"/>
      <c r="R11" s="163"/>
      <c r="S11" s="164"/>
      <c r="T11" s="234" t="s">
        <v>251</v>
      </c>
      <c r="U11" s="235"/>
      <c r="V11" s="235"/>
      <c r="W11" s="235"/>
      <c r="X11" s="235"/>
      <c r="Y11" s="235"/>
      <c r="Z11" s="235"/>
      <c r="AA11" s="235"/>
      <c r="AB11" s="235"/>
      <c r="AC11" s="235"/>
      <c r="AD11" s="235"/>
      <c r="AE11" s="235"/>
      <c r="AF11" s="235"/>
      <c r="AG11" s="235"/>
      <c r="AH11" s="235"/>
      <c r="AI11" s="235"/>
      <c r="AJ11" s="235"/>
      <c r="AK11" s="235"/>
      <c r="AL11" s="235"/>
      <c r="AM11" s="278"/>
    </row>
    <row r="12" spans="1:39">
      <c r="A12" s="166" t="s">
        <v>252</v>
      </c>
      <c r="B12" s="167"/>
      <c r="C12" s="168"/>
      <c r="D12" s="162" t="s">
        <v>253</v>
      </c>
      <c r="E12" s="163"/>
      <c r="F12" s="163"/>
      <c r="G12" s="164"/>
      <c r="H12" s="162" t="s">
        <v>162</v>
      </c>
      <c r="I12" s="163"/>
      <c r="J12" s="163"/>
      <c r="K12" s="163"/>
      <c r="L12" s="163"/>
      <c r="M12" s="163"/>
      <c r="N12" s="163"/>
      <c r="O12" s="163"/>
      <c r="P12" s="163"/>
      <c r="Q12" s="163"/>
      <c r="R12" s="163"/>
      <c r="S12" s="164"/>
      <c r="T12" s="166" t="s">
        <v>254</v>
      </c>
      <c r="U12" s="167"/>
      <c r="V12" s="168"/>
      <c r="W12" s="162" t="s">
        <v>151</v>
      </c>
      <c r="X12" s="163"/>
      <c r="Y12" s="163"/>
      <c r="Z12" s="163"/>
      <c r="AA12" s="163"/>
      <c r="AB12" s="163"/>
      <c r="AC12" s="163"/>
      <c r="AD12" s="163"/>
      <c r="AE12" s="163"/>
      <c r="AF12" s="164"/>
      <c r="AG12" s="279" t="s">
        <v>255</v>
      </c>
      <c r="AH12" s="280"/>
      <c r="AI12" s="280"/>
      <c r="AJ12" s="280"/>
      <c r="AK12" s="280"/>
      <c r="AL12" s="280"/>
      <c r="AM12" s="281"/>
    </row>
    <row r="13" ht="17.25" customHeight="1" spans="1:48">
      <c r="A13" s="169"/>
      <c r="B13" s="170"/>
      <c r="C13" s="171"/>
      <c r="D13" s="172" t="s">
        <v>60</v>
      </c>
      <c r="E13" s="173"/>
      <c r="F13" s="173"/>
      <c r="G13" s="174"/>
      <c r="H13" s="175" t="s">
        <v>145</v>
      </c>
      <c r="I13" s="209"/>
      <c r="J13" s="209"/>
      <c r="K13" s="209"/>
      <c r="L13" s="209"/>
      <c r="M13" s="209"/>
      <c r="N13" s="209"/>
      <c r="O13" s="209"/>
      <c r="P13" s="209"/>
      <c r="Q13" s="209"/>
      <c r="R13" s="209"/>
      <c r="S13" s="236"/>
      <c r="T13" s="169"/>
      <c r="U13" s="170"/>
      <c r="V13" s="171"/>
      <c r="W13" s="237" t="s">
        <v>152</v>
      </c>
      <c r="X13" s="238"/>
      <c r="Y13" s="238"/>
      <c r="Z13" s="238"/>
      <c r="AA13" s="238"/>
      <c r="AB13" s="238"/>
      <c r="AC13" s="238"/>
      <c r="AD13" s="238"/>
      <c r="AE13" s="238"/>
      <c r="AF13" s="245"/>
      <c r="AG13" s="282" t="s">
        <v>256</v>
      </c>
      <c r="AH13" s="283"/>
      <c r="AI13" s="283"/>
      <c r="AJ13" s="283"/>
      <c r="AK13" s="283"/>
      <c r="AL13" s="283"/>
      <c r="AM13" s="284"/>
      <c r="AV13" s="154"/>
    </row>
    <row r="14" s="154" customFormat="1" ht="20.25" customHeight="1" spans="1:47">
      <c r="A14" s="162" t="s">
        <v>257</v>
      </c>
      <c r="B14" s="163"/>
      <c r="C14" s="163"/>
      <c r="D14" s="163"/>
      <c r="E14" s="163"/>
      <c r="F14" s="163"/>
      <c r="G14" s="163"/>
      <c r="H14" s="163"/>
      <c r="I14" s="163"/>
      <c r="J14" s="163"/>
      <c r="K14" s="164"/>
      <c r="L14" s="210" t="s">
        <v>39</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1"/>
      <c r="AM14" s="285"/>
      <c r="AP14" s="297"/>
      <c r="AQ14" s="297"/>
      <c r="AR14" s="297"/>
      <c r="AS14" s="297"/>
      <c r="AT14" s="297"/>
      <c r="AU14" s="297"/>
    </row>
    <row r="15" s="154" customFormat="1" ht="18" customHeight="1" spans="1:65">
      <c r="A15" s="176" t="s">
        <v>258</v>
      </c>
      <c r="B15" s="177"/>
      <c r="C15" s="177"/>
      <c r="D15" s="177"/>
      <c r="E15" s="177"/>
      <c r="F15" s="177"/>
      <c r="G15" s="177"/>
      <c r="H15" s="178"/>
      <c r="I15" s="212"/>
      <c r="J15" s="213" t="s">
        <v>259</v>
      </c>
      <c r="K15" s="214"/>
      <c r="L15" s="215"/>
      <c r="M15" s="215"/>
      <c r="N15" s="215"/>
      <c r="O15" s="215"/>
      <c r="P15" s="215"/>
      <c r="Q15" s="215"/>
      <c r="R15" s="215"/>
      <c r="S15" s="215"/>
      <c r="T15" s="215"/>
      <c r="U15" s="215"/>
      <c r="V15" s="215"/>
      <c r="W15" s="215"/>
      <c r="X15" s="215"/>
      <c r="Y15" s="246"/>
      <c r="Z15" s="213" t="s">
        <v>260</v>
      </c>
      <c r="AA15" s="214"/>
      <c r="AB15" s="215"/>
      <c r="AC15" s="215"/>
      <c r="AD15" s="215"/>
      <c r="AE15" s="215"/>
      <c r="AF15" s="215"/>
      <c r="AG15" s="215"/>
      <c r="AH15" s="215"/>
      <c r="AI15" s="215"/>
      <c r="AJ15" s="215"/>
      <c r="AK15" s="215"/>
      <c r="AL15" s="215"/>
      <c r="AM15" s="286"/>
      <c r="BM15" s="299"/>
    </row>
    <row r="16" s="154" customFormat="1" ht="6" hidden="1" customHeight="1" spans="1:39">
      <c r="A16" s="179"/>
      <c r="B16" s="179"/>
      <c r="C16" s="179"/>
      <c r="D16" s="179"/>
      <c r="E16" s="179"/>
      <c r="F16" s="179"/>
      <c r="G16" s="179"/>
      <c r="H16" s="179"/>
      <c r="I16" s="216"/>
      <c r="J16" s="217"/>
      <c r="K16" s="216"/>
      <c r="L16" s="218"/>
      <c r="M16" s="218"/>
      <c r="N16" s="218"/>
      <c r="O16" s="218"/>
      <c r="P16" s="218"/>
      <c r="Q16" s="218"/>
      <c r="R16" s="218"/>
      <c r="S16" s="218"/>
      <c r="T16" s="218"/>
      <c r="U16" s="216"/>
      <c r="V16" s="218"/>
      <c r="W16" s="218"/>
      <c r="X16" s="218"/>
      <c r="Y16" s="217"/>
      <c r="Z16" s="216"/>
      <c r="AA16" s="216"/>
      <c r="AB16" s="218"/>
      <c r="AC16" s="218"/>
      <c r="AD16" s="218"/>
      <c r="AE16" s="218"/>
      <c r="AF16" s="218"/>
      <c r="AG16" s="218"/>
      <c r="AH16" s="218"/>
      <c r="AI16" s="218"/>
      <c r="AJ16" s="218"/>
      <c r="AK16" s="218"/>
      <c r="AL16" s="218"/>
      <c r="AM16" s="218"/>
    </row>
    <row r="17" s="154" customFormat="1" ht="12" hidden="1" spans="1:39">
      <c r="A17" s="159" t="s">
        <v>261</v>
      </c>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277"/>
    </row>
    <row r="18" s="154" customFormat="1" ht="3" hidden="1" customHeight="1" spans="9:39">
      <c r="I18" s="219"/>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row>
    <row r="19" s="154" customFormat="1" ht="18" hidden="1" customHeight="1" spans="1:39">
      <c r="A19" s="180" t="s">
        <v>262</v>
      </c>
      <c r="B19" s="181"/>
      <c r="C19" s="181"/>
      <c r="D19" s="181"/>
      <c r="E19" s="181"/>
      <c r="F19" s="181"/>
      <c r="G19" s="181"/>
      <c r="H19" s="181"/>
      <c r="I19" s="181"/>
      <c r="J19" s="181"/>
      <c r="K19" s="181"/>
      <c r="L19" s="181"/>
      <c r="M19" s="181"/>
      <c r="N19" s="181"/>
      <c r="O19" s="181"/>
      <c r="P19" s="181"/>
      <c r="Q19" s="181"/>
      <c r="R19" s="181"/>
      <c r="S19" s="181"/>
      <c r="T19" s="181"/>
      <c r="U19" s="181"/>
      <c r="V19" s="181"/>
      <c r="W19" s="239"/>
      <c r="X19" s="240"/>
      <c r="Y19" s="247"/>
      <c r="Z19" s="248"/>
      <c r="AA19" s="249" t="s">
        <v>263</v>
      </c>
      <c r="AB19" s="250"/>
      <c r="AC19" s="250"/>
      <c r="AD19" s="250"/>
      <c r="AE19" s="250"/>
      <c r="AF19" s="250"/>
      <c r="AG19" s="250"/>
      <c r="AH19" s="250"/>
      <c r="AI19" s="250"/>
      <c r="AJ19" s="250"/>
      <c r="AK19" s="250"/>
      <c r="AL19" s="250"/>
      <c r="AM19" s="250"/>
    </row>
    <row r="20" s="154" customFormat="1" ht="18" hidden="1" customHeight="1" spans="1:39">
      <c r="A20" s="180" t="s">
        <v>264</v>
      </c>
      <c r="B20" s="181"/>
      <c r="C20" s="181"/>
      <c r="D20" s="181"/>
      <c r="E20" s="181"/>
      <c r="F20" s="181"/>
      <c r="G20" s="181"/>
      <c r="H20" s="181"/>
      <c r="I20" s="181"/>
      <c r="J20" s="181"/>
      <c r="K20" s="181"/>
      <c r="L20" s="181"/>
      <c r="M20" s="181"/>
      <c r="N20" s="181"/>
      <c r="O20" s="181"/>
      <c r="P20" s="181"/>
      <c r="Q20" s="181"/>
      <c r="R20" s="181"/>
      <c r="S20" s="181"/>
      <c r="T20" s="181"/>
      <c r="U20" s="181"/>
      <c r="V20" s="181"/>
      <c r="W20" s="239"/>
      <c r="X20" s="240"/>
      <c r="Y20" s="247"/>
      <c r="Z20" s="248"/>
      <c r="AA20" s="249" t="s">
        <v>265</v>
      </c>
      <c r="AB20" s="250"/>
      <c r="AC20" s="250"/>
      <c r="AD20" s="250"/>
      <c r="AE20" s="250"/>
      <c r="AF20" s="250"/>
      <c r="AG20" s="250"/>
      <c r="AH20" s="250"/>
      <c r="AI20" s="250"/>
      <c r="AJ20" s="250"/>
      <c r="AK20" s="250"/>
      <c r="AL20" s="250"/>
      <c r="AM20" s="250"/>
    </row>
    <row r="21" s="154" customFormat="1" ht="18" hidden="1" customHeight="1" spans="1:39">
      <c r="A21" s="176" t="s">
        <v>266</v>
      </c>
      <c r="B21" s="177"/>
      <c r="C21" s="177"/>
      <c r="D21" s="177"/>
      <c r="E21" s="177"/>
      <c r="F21" s="177"/>
      <c r="G21" s="177"/>
      <c r="H21" s="177"/>
      <c r="I21" s="177"/>
      <c r="J21" s="177"/>
      <c r="K21" s="177"/>
      <c r="L21" s="177"/>
      <c r="M21" s="177"/>
      <c r="N21" s="177"/>
      <c r="O21" s="177"/>
      <c r="P21" s="177"/>
      <c r="Q21" s="177"/>
      <c r="R21" s="177"/>
      <c r="S21" s="177"/>
      <c r="T21" s="177"/>
      <c r="U21" s="177"/>
      <c r="V21" s="177"/>
      <c r="W21" s="178"/>
      <c r="X21" s="240"/>
      <c r="Y21" s="247"/>
      <c r="Z21" s="248"/>
      <c r="AA21" s="250"/>
      <c r="AB21" s="250"/>
      <c r="AC21" s="250"/>
      <c r="AD21" s="250"/>
      <c r="AE21" s="250"/>
      <c r="AF21" s="250"/>
      <c r="AG21" s="250"/>
      <c r="AH21" s="250"/>
      <c r="AI21" s="250"/>
      <c r="AJ21" s="250"/>
      <c r="AK21" s="250"/>
      <c r="AL21" s="250"/>
      <c r="AM21" s="250"/>
    </row>
    <row r="22" s="154" customFormat="1" ht="6" customHeight="1" spans="9:39">
      <c r="I22" s="219"/>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row>
    <row r="23" s="154" customFormat="1" ht="12" spans="1:50">
      <c r="A23" s="159" t="s">
        <v>267</v>
      </c>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277"/>
      <c r="AX23" s="299" t="s">
        <v>268</v>
      </c>
    </row>
    <row r="24" s="154" customFormat="1" ht="3" customHeight="1" spans="9:39">
      <c r="I24" s="219"/>
      <c r="L24" s="220"/>
      <c r="M24" s="220"/>
      <c r="N24" s="220"/>
      <c r="O24" s="220"/>
      <c r="P24" s="220"/>
      <c r="Q24" s="220"/>
      <c r="R24" s="220"/>
      <c r="S24" s="220"/>
      <c r="T24" s="220"/>
      <c r="U24" s="220"/>
      <c r="V24" s="220"/>
      <c r="W24" s="220"/>
      <c r="X24" s="220"/>
      <c r="Y24" s="220"/>
      <c r="Z24" s="220"/>
      <c r="AA24" s="220"/>
      <c r="AB24" s="220"/>
      <c r="AC24" s="220"/>
      <c r="AD24" s="220"/>
      <c r="AE24" s="220"/>
      <c r="AF24" s="220"/>
      <c r="AG24" s="220"/>
      <c r="AH24" s="220"/>
      <c r="AI24" s="220"/>
      <c r="AJ24" s="220"/>
      <c r="AK24" s="220"/>
      <c r="AL24" s="220"/>
      <c r="AM24" s="220"/>
    </row>
    <row r="25" s="154" customFormat="1" ht="18" customHeight="1" spans="1:33">
      <c r="A25" s="180" t="s">
        <v>269</v>
      </c>
      <c r="B25" s="181"/>
      <c r="C25" s="181"/>
      <c r="D25" s="181"/>
      <c r="E25" s="181"/>
      <c r="F25" s="181"/>
      <c r="G25" s="181"/>
      <c r="H25" s="181"/>
      <c r="I25" s="181"/>
      <c r="J25" s="181"/>
      <c r="K25" s="181"/>
      <c r="L25" s="181"/>
      <c r="M25" s="181"/>
      <c r="N25" s="181"/>
      <c r="O25" s="181"/>
      <c r="P25" s="181"/>
      <c r="Q25" s="181"/>
      <c r="R25" s="181"/>
      <c r="S25" s="181"/>
      <c r="T25" s="181"/>
      <c r="U25" s="181"/>
      <c r="V25" s="181"/>
      <c r="W25" s="181"/>
      <c r="X25" s="241" t="s">
        <v>270</v>
      </c>
      <c r="Y25" s="247"/>
      <c r="Z25" s="248"/>
      <c r="AA25" s="251"/>
      <c r="AB25" s="251"/>
      <c r="AC25" s="251"/>
      <c r="AD25" s="251"/>
      <c r="AE25" s="251"/>
      <c r="AF25" s="251"/>
      <c r="AG25" s="251"/>
    </row>
    <row r="26" s="154" customFormat="1" ht="18" customHeight="1" spans="1:58">
      <c r="A26" s="180" t="s">
        <v>271</v>
      </c>
      <c r="B26" s="181"/>
      <c r="C26" s="181"/>
      <c r="D26" s="181"/>
      <c r="E26" s="181"/>
      <c r="F26" s="181"/>
      <c r="G26" s="181"/>
      <c r="H26" s="181"/>
      <c r="I26" s="181"/>
      <c r="J26" s="181"/>
      <c r="K26" s="181"/>
      <c r="L26" s="181"/>
      <c r="M26" s="181"/>
      <c r="N26" s="181"/>
      <c r="O26" s="181"/>
      <c r="P26" s="181"/>
      <c r="Q26" s="181"/>
      <c r="R26" s="181"/>
      <c r="S26" s="181"/>
      <c r="T26" s="181"/>
      <c r="U26" s="181"/>
      <c r="V26" s="181"/>
      <c r="W26" s="181"/>
      <c r="X26" s="241" t="s">
        <v>270</v>
      </c>
      <c r="Y26" s="247"/>
      <c r="Z26" s="248"/>
      <c r="AA26" s="251"/>
      <c r="AB26" s="251"/>
      <c r="AC26" s="251"/>
      <c r="AD26" s="251"/>
      <c r="AE26" s="251"/>
      <c r="AF26" s="251"/>
      <c r="AG26" s="251"/>
      <c r="BF26" s="299"/>
    </row>
    <row r="27" s="154" customFormat="1" ht="6" customHeight="1" spans="9:39">
      <c r="I27" s="219"/>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row>
    <row r="28" s="154" customFormat="1" ht="12" spans="1:39">
      <c r="A28" s="159" t="s">
        <v>272</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277"/>
    </row>
    <row r="29" s="154" customFormat="1" ht="3" customHeight="1" spans="9:39">
      <c r="I29" s="219"/>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row>
    <row r="30" ht="19.5" customHeight="1" spans="1:48">
      <c r="A30" s="182" t="s">
        <v>273</v>
      </c>
      <c r="B30" s="154"/>
      <c r="C30" s="183"/>
      <c r="D30" s="154"/>
      <c r="E30" s="184"/>
      <c r="F30" s="154"/>
      <c r="G30" s="154"/>
      <c r="H30" s="154"/>
      <c r="I30" s="154"/>
      <c r="J30" s="221"/>
      <c r="K30" s="221"/>
      <c r="L30" s="221"/>
      <c r="M30" s="221"/>
      <c r="N30" s="221"/>
      <c r="O30" s="222"/>
      <c r="P30" s="183"/>
      <c r="S30" s="221"/>
      <c r="T30" s="154"/>
      <c r="U30" s="221"/>
      <c r="V30" s="221"/>
      <c r="W30" s="183"/>
      <c r="Y30" s="252" t="s">
        <v>274</v>
      </c>
      <c r="Z30" s="253"/>
      <c r="AA30" s="253"/>
      <c r="AB30" s="253"/>
      <c r="AC30" s="254"/>
      <c r="AD30" s="162" t="s">
        <v>275</v>
      </c>
      <c r="AE30" s="163"/>
      <c r="AF30" s="163"/>
      <c r="AG30" s="163"/>
      <c r="AH30" s="164"/>
      <c r="AI30" s="162" t="s">
        <v>276</v>
      </c>
      <c r="AJ30" s="163"/>
      <c r="AK30" s="163"/>
      <c r="AL30" s="163"/>
      <c r="AM30" s="164"/>
      <c r="AV30" s="154"/>
    </row>
    <row r="31" spans="1:39">
      <c r="A31" s="182"/>
      <c r="B31" s="154"/>
      <c r="C31" s="183"/>
      <c r="D31" s="154"/>
      <c r="E31" s="184"/>
      <c r="F31" s="154"/>
      <c r="G31" s="154"/>
      <c r="H31" s="154"/>
      <c r="I31" s="154"/>
      <c r="J31" s="221"/>
      <c r="K31" s="221"/>
      <c r="L31" s="221"/>
      <c r="M31" s="221"/>
      <c r="N31" s="221"/>
      <c r="O31" s="222"/>
      <c r="P31" s="183"/>
      <c r="S31" s="221"/>
      <c r="T31" s="154"/>
      <c r="U31" s="221"/>
      <c r="V31" s="221"/>
      <c r="W31" s="242"/>
      <c r="Y31" s="255">
        <v>600</v>
      </c>
      <c r="Z31" s="256"/>
      <c r="AA31" s="256"/>
      <c r="AB31" s="183" t="s">
        <v>134</v>
      </c>
      <c r="AC31" s="257"/>
      <c r="AD31" s="258">
        <f>MIN(Y31,ROUNDDOWN((H40+H50)/1000,0))</f>
        <v>600</v>
      </c>
      <c r="AE31" s="259"/>
      <c r="AF31" s="259"/>
      <c r="AG31" s="287" t="s">
        <v>134</v>
      </c>
      <c r="AH31" s="288"/>
      <c r="AI31" s="269">
        <f>IF(Y31&lt;AD31,0,Y31-AD31)</f>
        <v>0</v>
      </c>
      <c r="AJ31" s="270"/>
      <c r="AK31" s="270"/>
      <c r="AL31" s="287" t="s">
        <v>134</v>
      </c>
      <c r="AM31" s="288"/>
    </row>
    <row r="32" spans="1:39">
      <c r="A32" s="183" t="s">
        <v>277</v>
      </c>
      <c r="B32" s="154"/>
      <c r="C32" s="183"/>
      <c r="D32" s="154"/>
      <c r="E32" s="184"/>
      <c r="F32" s="154"/>
      <c r="G32" s="154"/>
      <c r="H32" s="154"/>
      <c r="I32" s="154"/>
      <c r="J32" s="221"/>
      <c r="K32" s="221"/>
      <c r="L32" s="221"/>
      <c r="M32" s="221"/>
      <c r="N32" s="221"/>
      <c r="O32" s="222"/>
      <c r="P32" s="183"/>
      <c r="S32" s="221"/>
      <c r="T32" s="154"/>
      <c r="U32" s="221"/>
      <c r="V32" s="221"/>
      <c r="W32" s="242"/>
      <c r="Y32" s="260"/>
      <c r="Z32" s="261"/>
      <c r="AA32" s="261"/>
      <c r="AB32" s="179"/>
      <c r="AC32" s="262"/>
      <c r="AD32" s="263"/>
      <c r="AE32" s="264"/>
      <c r="AF32" s="264"/>
      <c r="AG32" s="271"/>
      <c r="AH32" s="272"/>
      <c r="AI32" s="273"/>
      <c r="AJ32" s="274"/>
      <c r="AK32" s="274"/>
      <c r="AL32" s="271"/>
      <c r="AM32" s="272"/>
    </row>
    <row r="33" ht="15" customHeight="1" spans="1:39">
      <c r="A33" s="162" t="s">
        <v>243</v>
      </c>
      <c r="B33" s="163"/>
      <c r="C33" s="163"/>
      <c r="D33" s="163"/>
      <c r="E33" s="163"/>
      <c r="F33" s="163"/>
      <c r="G33" s="164"/>
      <c r="H33" s="163" t="s">
        <v>278</v>
      </c>
      <c r="I33" s="163"/>
      <c r="J33" s="163"/>
      <c r="K33" s="163"/>
      <c r="L33" s="163"/>
      <c r="M33" s="162" t="s">
        <v>279</v>
      </c>
      <c r="N33" s="163"/>
      <c r="O33" s="163"/>
      <c r="P33" s="163"/>
      <c r="Q33" s="163"/>
      <c r="R33" s="163"/>
      <c r="S33" s="163"/>
      <c r="T33" s="163"/>
      <c r="U33" s="163"/>
      <c r="V33" s="163"/>
      <c r="W33" s="163"/>
      <c r="X33" s="163"/>
      <c r="Y33" s="170"/>
      <c r="Z33" s="170"/>
      <c r="AA33" s="170"/>
      <c r="AB33" s="170"/>
      <c r="AC33" s="170"/>
      <c r="AD33" s="170"/>
      <c r="AE33" s="170"/>
      <c r="AF33" s="170"/>
      <c r="AG33" s="170"/>
      <c r="AH33" s="170"/>
      <c r="AI33" s="170"/>
      <c r="AJ33" s="170"/>
      <c r="AK33" s="170"/>
      <c r="AL33" s="170"/>
      <c r="AM33" s="171"/>
    </row>
    <row r="34" ht="15" customHeight="1" spans="1:39">
      <c r="A34" s="185" t="s">
        <v>280</v>
      </c>
      <c r="B34" s="186"/>
      <c r="C34" s="186"/>
      <c r="D34" s="186"/>
      <c r="E34" s="187"/>
      <c r="F34" s="187"/>
      <c r="G34" s="188"/>
      <c r="H34" s="189">
        <v>6980</v>
      </c>
      <c r="I34" s="189"/>
      <c r="J34" s="189"/>
      <c r="K34" s="189"/>
      <c r="L34" s="189"/>
      <c r="M34" s="223" t="s">
        <v>281</v>
      </c>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89"/>
    </row>
    <row r="35" ht="15" customHeight="1" spans="1:39">
      <c r="A35" s="190" t="s">
        <v>282</v>
      </c>
      <c r="B35" s="191"/>
      <c r="C35" s="191"/>
      <c r="D35" s="191"/>
      <c r="E35" s="192"/>
      <c r="F35" s="192"/>
      <c r="G35" s="193"/>
      <c r="H35" s="194">
        <v>56232</v>
      </c>
      <c r="I35" s="194"/>
      <c r="J35" s="194"/>
      <c r="K35" s="194"/>
      <c r="L35" s="194"/>
      <c r="M35" s="225" t="s">
        <v>283</v>
      </c>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90"/>
    </row>
    <row r="36" ht="15" customHeight="1" spans="1:39">
      <c r="A36" s="190" t="s">
        <v>284</v>
      </c>
      <c r="B36" s="191"/>
      <c r="C36" s="191"/>
      <c r="D36" s="191"/>
      <c r="E36" s="192"/>
      <c r="F36" s="192"/>
      <c r="G36" s="193"/>
      <c r="H36" s="194">
        <v>513121</v>
      </c>
      <c r="I36" s="194"/>
      <c r="J36" s="194"/>
      <c r="K36" s="194"/>
      <c r="L36" s="194"/>
      <c r="M36" s="225" t="s">
        <v>285</v>
      </c>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90"/>
    </row>
    <row r="37" ht="15" customHeight="1" spans="1:48">
      <c r="A37" s="190" t="s">
        <v>286</v>
      </c>
      <c r="B37" s="191"/>
      <c r="C37" s="191"/>
      <c r="D37" s="191"/>
      <c r="E37" s="192"/>
      <c r="F37" s="192"/>
      <c r="G37" s="193"/>
      <c r="H37" s="194">
        <v>20000</v>
      </c>
      <c r="I37" s="194"/>
      <c r="J37" s="194"/>
      <c r="K37" s="194"/>
      <c r="L37" s="194"/>
      <c r="M37" s="225" t="s">
        <v>287</v>
      </c>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26"/>
      <c r="AM37" s="290"/>
      <c r="AV37" s="154"/>
    </row>
    <row r="38" ht="15" customHeight="1" spans="1:39">
      <c r="A38" s="190" t="s">
        <v>288</v>
      </c>
      <c r="B38" s="191"/>
      <c r="C38" s="191"/>
      <c r="D38" s="191"/>
      <c r="E38" s="192"/>
      <c r="F38" s="192"/>
      <c r="G38" s="193"/>
      <c r="H38" s="194">
        <v>52800</v>
      </c>
      <c r="I38" s="194"/>
      <c r="J38" s="194"/>
      <c r="K38" s="194"/>
      <c r="L38" s="194"/>
      <c r="M38" s="225" t="s">
        <v>289</v>
      </c>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90"/>
    </row>
    <row r="39" ht="15" customHeight="1" spans="1:39">
      <c r="A39" s="190" t="s">
        <v>290</v>
      </c>
      <c r="B39" s="191"/>
      <c r="C39" s="191"/>
      <c r="D39" s="191"/>
      <c r="E39" s="192"/>
      <c r="F39" s="192"/>
      <c r="G39" s="193"/>
      <c r="H39" s="195"/>
      <c r="I39" s="195"/>
      <c r="J39" s="195"/>
      <c r="K39" s="195"/>
      <c r="L39" s="195"/>
      <c r="M39" s="227"/>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90"/>
    </row>
    <row r="40" ht="15" customHeight="1" spans="1:39">
      <c r="A40" s="196" t="s">
        <v>170</v>
      </c>
      <c r="B40" s="197"/>
      <c r="C40" s="197"/>
      <c r="D40" s="197"/>
      <c r="E40" s="197"/>
      <c r="F40" s="197"/>
      <c r="G40" s="198"/>
      <c r="H40" s="45">
        <f>SUM(H34:L39)</f>
        <v>649133</v>
      </c>
      <c r="I40" s="45"/>
      <c r="J40" s="45"/>
      <c r="K40" s="45"/>
      <c r="L40" s="77"/>
      <c r="M40" s="228"/>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29"/>
      <c r="AM40" s="291"/>
    </row>
    <row r="41" spans="1:39">
      <c r="A41" s="182"/>
      <c r="B41" s="154"/>
      <c r="C41" s="183"/>
      <c r="D41" s="154"/>
      <c r="E41" s="184"/>
      <c r="F41" s="154"/>
      <c r="G41" s="154"/>
      <c r="H41" s="154"/>
      <c r="I41" s="154"/>
      <c r="J41" s="221"/>
      <c r="K41" s="221"/>
      <c r="L41" s="221"/>
      <c r="M41" s="221"/>
      <c r="N41" s="221"/>
      <c r="O41" s="222"/>
      <c r="P41" s="183"/>
      <c r="S41" s="221"/>
      <c r="T41" s="154"/>
      <c r="U41" s="221"/>
      <c r="V41" s="221"/>
      <c r="W41" s="242"/>
      <c r="AD41" s="183"/>
      <c r="AE41" s="265"/>
      <c r="AF41" s="265"/>
      <c r="AG41" s="265"/>
      <c r="AH41" s="242"/>
      <c r="AI41" s="292"/>
      <c r="AJ41" s="292"/>
      <c r="AK41" s="292"/>
      <c r="AL41" s="242"/>
      <c r="AM41" s="242"/>
    </row>
    <row r="42" spans="1:39">
      <c r="A42" s="183" t="s">
        <v>291</v>
      </c>
      <c r="B42" s="154"/>
      <c r="C42" s="183"/>
      <c r="D42" s="154"/>
      <c r="E42" s="184"/>
      <c r="F42" s="154"/>
      <c r="G42" s="154"/>
      <c r="H42" s="154"/>
      <c r="I42" s="154"/>
      <c r="J42" s="221"/>
      <c r="K42" s="221"/>
      <c r="L42" s="221"/>
      <c r="M42" s="221"/>
      <c r="N42" s="221"/>
      <c r="O42" s="222"/>
      <c r="P42" s="183"/>
      <c r="S42" s="221"/>
      <c r="T42" s="154"/>
      <c r="U42" s="221"/>
      <c r="V42" s="221"/>
      <c r="W42" s="242"/>
      <c r="AD42" s="183"/>
      <c r="AE42" s="265"/>
      <c r="AF42" s="265"/>
      <c r="AG42" s="265"/>
      <c r="AH42" s="242"/>
      <c r="AI42" s="292"/>
      <c r="AJ42" s="292"/>
      <c r="AK42" s="292"/>
      <c r="AL42" s="242"/>
      <c r="AM42" s="242"/>
    </row>
    <row r="43" ht="15" customHeight="1" spans="1:39">
      <c r="A43" s="162" t="s">
        <v>243</v>
      </c>
      <c r="B43" s="163"/>
      <c r="C43" s="163"/>
      <c r="D43" s="163"/>
      <c r="E43" s="163"/>
      <c r="F43" s="163"/>
      <c r="G43" s="164"/>
      <c r="H43" s="163" t="s">
        <v>278</v>
      </c>
      <c r="I43" s="163"/>
      <c r="J43" s="163"/>
      <c r="K43" s="163"/>
      <c r="L43" s="163"/>
      <c r="M43" s="162" t="s">
        <v>279</v>
      </c>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4"/>
    </row>
    <row r="44" ht="15" customHeight="1" spans="1:39">
      <c r="A44" s="185" t="s">
        <v>280</v>
      </c>
      <c r="B44" s="186"/>
      <c r="C44" s="186"/>
      <c r="D44" s="186"/>
      <c r="E44" s="187"/>
      <c r="F44" s="187"/>
      <c r="G44" s="188"/>
      <c r="H44" s="199"/>
      <c r="I44" s="199"/>
      <c r="J44" s="199"/>
      <c r="K44" s="199"/>
      <c r="L44" s="199"/>
      <c r="M44" s="230"/>
      <c r="N44" s="231"/>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93"/>
    </row>
    <row r="45" ht="15" customHeight="1" spans="1:39">
      <c r="A45" s="190" t="s">
        <v>282</v>
      </c>
      <c r="B45" s="191"/>
      <c r="C45" s="191"/>
      <c r="D45" s="191"/>
      <c r="E45" s="192"/>
      <c r="F45" s="192"/>
      <c r="G45" s="193"/>
      <c r="H45" s="195"/>
      <c r="I45" s="195"/>
      <c r="J45" s="195"/>
      <c r="K45" s="195"/>
      <c r="L45" s="195"/>
      <c r="M45" s="227"/>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90"/>
    </row>
    <row r="46" ht="15" customHeight="1" spans="1:39">
      <c r="A46" s="190" t="s">
        <v>284</v>
      </c>
      <c r="B46" s="191"/>
      <c r="C46" s="191"/>
      <c r="D46" s="191"/>
      <c r="E46" s="192"/>
      <c r="F46" s="192"/>
      <c r="G46" s="193"/>
      <c r="H46" s="195"/>
      <c r="I46" s="195"/>
      <c r="J46" s="195"/>
      <c r="K46" s="195"/>
      <c r="L46" s="195"/>
      <c r="M46" s="227"/>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90"/>
    </row>
    <row r="47" ht="15" customHeight="1" spans="1:48">
      <c r="A47" s="190" t="s">
        <v>286</v>
      </c>
      <c r="B47" s="191"/>
      <c r="C47" s="191"/>
      <c r="D47" s="191"/>
      <c r="E47" s="192"/>
      <c r="F47" s="192"/>
      <c r="G47" s="193"/>
      <c r="H47" s="195"/>
      <c r="I47" s="195"/>
      <c r="J47" s="195"/>
      <c r="K47" s="195"/>
      <c r="L47" s="195"/>
      <c r="M47" s="227"/>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90"/>
      <c r="AV47" s="154"/>
    </row>
    <row r="48" ht="15" customHeight="1" spans="1:39">
      <c r="A48" s="190" t="s">
        <v>288</v>
      </c>
      <c r="B48" s="191"/>
      <c r="C48" s="191"/>
      <c r="D48" s="191"/>
      <c r="E48" s="192"/>
      <c r="F48" s="192"/>
      <c r="G48" s="193"/>
      <c r="H48" s="194">
        <v>99980</v>
      </c>
      <c r="I48" s="194"/>
      <c r="J48" s="194"/>
      <c r="K48" s="194"/>
      <c r="L48" s="194"/>
      <c r="M48" s="225" t="s">
        <v>292</v>
      </c>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90"/>
    </row>
    <row r="49" ht="15" customHeight="1" spans="1:39">
      <c r="A49" s="190" t="s">
        <v>290</v>
      </c>
      <c r="B49" s="191"/>
      <c r="C49" s="191"/>
      <c r="D49" s="191"/>
      <c r="E49" s="192"/>
      <c r="F49" s="192"/>
      <c r="G49" s="193"/>
      <c r="H49" s="195"/>
      <c r="I49" s="195"/>
      <c r="J49" s="195"/>
      <c r="K49" s="195"/>
      <c r="L49" s="195"/>
      <c r="M49" s="227"/>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90"/>
    </row>
    <row r="50" ht="15" customHeight="1" spans="1:39">
      <c r="A50" s="196" t="s">
        <v>170</v>
      </c>
      <c r="B50" s="197"/>
      <c r="C50" s="197"/>
      <c r="D50" s="197"/>
      <c r="E50" s="197"/>
      <c r="F50" s="197"/>
      <c r="G50" s="198"/>
      <c r="H50" s="45">
        <f>SUM(H44:L49)</f>
        <v>99980</v>
      </c>
      <c r="I50" s="45"/>
      <c r="J50" s="45"/>
      <c r="K50" s="45"/>
      <c r="L50" s="77"/>
      <c r="M50" s="228"/>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91"/>
    </row>
    <row r="51" ht="15" customHeight="1" spans="1:34">
      <c r="A51" s="200"/>
      <c r="B51" s="200"/>
      <c r="C51" s="200"/>
      <c r="D51" s="200"/>
      <c r="E51" s="201"/>
      <c r="F51" s="201"/>
      <c r="G51" s="201"/>
      <c r="H51" s="201"/>
      <c r="I51" s="201"/>
      <c r="J51" s="82"/>
      <c r="K51" s="82"/>
      <c r="L51" s="82"/>
      <c r="M51" s="82"/>
      <c r="N51" s="82"/>
      <c r="AH51" s="294"/>
    </row>
    <row r="52" s="154" customFormat="1" ht="19.5" customHeight="1" spans="1:39">
      <c r="A52" s="202" t="s">
        <v>293</v>
      </c>
      <c r="B52" s="203"/>
      <c r="C52" s="203"/>
      <c r="D52" s="203"/>
      <c r="E52" s="203"/>
      <c r="F52" s="203"/>
      <c r="G52" s="203"/>
      <c r="H52" s="203"/>
      <c r="I52" s="232"/>
      <c r="J52" s="203"/>
      <c r="K52" s="203"/>
      <c r="L52" s="233"/>
      <c r="M52" s="233"/>
      <c r="N52" s="233"/>
      <c r="O52" s="203"/>
      <c r="P52" s="203"/>
      <c r="Q52" s="203"/>
      <c r="R52" s="203"/>
      <c r="S52" s="203"/>
      <c r="T52" s="243"/>
      <c r="U52" s="243"/>
      <c r="V52" s="243"/>
      <c r="W52" s="243"/>
      <c r="Y52" s="252" t="s">
        <v>274</v>
      </c>
      <c r="Z52" s="253"/>
      <c r="AA52" s="253"/>
      <c r="AB52" s="253"/>
      <c r="AC52" s="254"/>
      <c r="AD52" s="162" t="s">
        <v>275</v>
      </c>
      <c r="AE52" s="163"/>
      <c r="AF52" s="163"/>
      <c r="AG52" s="163"/>
      <c r="AH52" s="164"/>
      <c r="AI52" s="162" t="s">
        <v>276</v>
      </c>
      <c r="AJ52" s="163"/>
      <c r="AK52" s="163"/>
      <c r="AL52" s="163"/>
      <c r="AM52" s="164"/>
    </row>
    <row r="53" s="154" customFormat="1" ht="13.5" customHeight="1" spans="1:39">
      <c r="A53" s="203"/>
      <c r="B53" s="203"/>
      <c r="C53" s="203"/>
      <c r="D53" s="203"/>
      <c r="E53" s="203"/>
      <c r="F53" s="203"/>
      <c r="G53" s="203"/>
      <c r="H53" s="203"/>
      <c r="I53" s="203"/>
      <c r="J53" s="203"/>
      <c r="K53" s="203"/>
      <c r="L53" s="203"/>
      <c r="M53" s="203"/>
      <c r="N53" s="203"/>
      <c r="O53" s="203"/>
      <c r="P53" s="203"/>
      <c r="Q53" s="203"/>
      <c r="R53" s="203"/>
      <c r="S53" s="203"/>
      <c r="T53" s="203"/>
      <c r="U53" s="203"/>
      <c r="V53" s="203"/>
      <c r="W53" s="203"/>
      <c r="Y53" s="266">
        <v>1800</v>
      </c>
      <c r="Z53" s="267"/>
      <c r="AA53" s="267"/>
      <c r="AB53" s="204" t="s">
        <v>134</v>
      </c>
      <c r="AC53" s="268"/>
      <c r="AD53" s="269">
        <f>MIN(Y53,ROUNDDOWN(H59/1000,0))</f>
        <v>1800</v>
      </c>
      <c r="AE53" s="270"/>
      <c r="AF53" s="270"/>
      <c r="AG53" s="204" t="s">
        <v>134</v>
      </c>
      <c r="AH53" s="268"/>
      <c r="AI53" s="295">
        <f>IF(Y53&lt;AD53,0,Y53-AD53)</f>
        <v>0</v>
      </c>
      <c r="AJ53" s="296"/>
      <c r="AK53" s="296"/>
      <c r="AL53" s="204" t="s">
        <v>134</v>
      </c>
      <c r="AM53" s="268"/>
    </row>
    <row r="54" s="154" customFormat="1" ht="12" spans="1:39">
      <c r="A54" s="204"/>
      <c r="B54" s="203"/>
      <c r="C54" s="203"/>
      <c r="D54" s="203"/>
      <c r="E54" s="203"/>
      <c r="F54" s="203"/>
      <c r="G54" s="203"/>
      <c r="H54" s="203"/>
      <c r="I54" s="203"/>
      <c r="J54" s="203"/>
      <c r="K54" s="203"/>
      <c r="L54" s="203"/>
      <c r="M54" s="203"/>
      <c r="N54" s="203"/>
      <c r="O54" s="203"/>
      <c r="P54" s="203"/>
      <c r="Q54" s="203"/>
      <c r="R54" s="244"/>
      <c r="S54" s="203"/>
      <c r="T54" s="203"/>
      <c r="U54" s="203"/>
      <c r="V54" s="203"/>
      <c r="W54" s="203"/>
      <c r="Y54" s="260"/>
      <c r="Z54" s="261"/>
      <c r="AA54" s="261"/>
      <c r="AB54" s="271"/>
      <c r="AC54" s="272"/>
      <c r="AD54" s="273"/>
      <c r="AE54" s="274"/>
      <c r="AF54" s="274"/>
      <c r="AG54" s="271"/>
      <c r="AH54" s="272"/>
      <c r="AI54" s="295"/>
      <c r="AJ54" s="296"/>
      <c r="AK54" s="296"/>
      <c r="AL54" s="271"/>
      <c r="AM54" s="272"/>
    </row>
    <row r="55" ht="15" customHeight="1" spans="1:39">
      <c r="A55" s="162" t="s">
        <v>243</v>
      </c>
      <c r="B55" s="163"/>
      <c r="C55" s="163"/>
      <c r="D55" s="163"/>
      <c r="E55" s="163"/>
      <c r="F55" s="163"/>
      <c r="G55" s="164"/>
      <c r="H55" s="163" t="s">
        <v>278</v>
      </c>
      <c r="I55" s="163"/>
      <c r="J55" s="163"/>
      <c r="K55" s="163"/>
      <c r="L55" s="163"/>
      <c r="M55" s="162" t="s">
        <v>279</v>
      </c>
      <c r="N55" s="163"/>
      <c r="O55" s="163"/>
      <c r="P55" s="163"/>
      <c r="Q55" s="163"/>
      <c r="R55" s="163"/>
      <c r="S55" s="163"/>
      <c r="T55" s="163"/>
      <c r="U55" s="163"/>
      <c r="V55" s="163"/>
      <c r="W55" s="163"/>
      <c r="X55" s="163"/>
      <c r="Y55" s="170"/>
      <c r="Z55" s="170"/>
      <c r="AA55" s="170"/>
      <c r="AB55" s="170"/>
      <c r="AC55" s="170"/>
      <c r="AD55" s="170"/>
      <c r="AE55" s="170"/>
      <c r="AF55" s="170"/>
      <c r="AG55" s="170"/>
      <c r="AH55" s="170"/>
      <c r="AI55" s="170"/>
      <c r="AJ55" s="170"/>
      <c r="AK55" s="170"/>
      <c r="AL55" s="170"/>
      <c r="AM55" s="171"/>
    </row>
    <row r="56" ht="15" customHeight="1" spans="1:39">
      <c r="A56" s="185" t="s">
        <v>294</v>
      </c>
      <c r="B56" s="186"/>
      <c r="C56" s="186"/>
      <c r="D56" s="186"/>
      <c r="E56" s="187"/>
      <c r="F56" s="187"/>
      <c r="G56" s="188"/>
      <c r="H56" s="199"/>
      <c r="I56" s="199"/>
      <c r="J56" s="199"/>
      <c r="K56" s="199"/>
      <c r="L56" s="199"/>
      <c r="M56" s="223"/>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89"/>
    </row>
    <row r="57" ht="15" customHeight="1" spans="1:39">
      <c r="A57" s="190" t="s">
        <v>295</v>
      </c>
      <c r="B57" s="191"/>
      <c r="C57" s="191"/>
      <c r="D57" s="191"/>
      <c r="E57" s="192"/>
      <c r="F57" s="192"/>
      <c r="G57" s="193"/>
      <c r="H57" s="194">
        <v>1905000</v>
      </c>
      <c r="I57" s="194"/>
      <c r="J57" s="194"/>
      <c r="K57" s="194"/>
      <c r="L57" s="194"/>
      <c r="M57" s="225" t="s">
        <v>296</v>
      </c>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90"/>
    </row>
    <row r="58" ht="15" customHeight="1" spans="1:39">
      <c r="A58" s="190" t="s">
        <v>290</v>
      </c>
      <c r="B58" s="191"/>
      <c r="C58" s="191"/>
      <c r="D58" s="191"/>
      <c r="E58" s="192"/>
      <c r="F58" s="192"/>
      <c r="G58" s="193"/>
      <c r="H58" s="195"/>
      <c r="I58" s="195"/>
      <c r="J58" s="195"/>
      <c r="K58" s="195"/>
      <c r="L58" s="195"/>
      <c r="M58" s="227"/>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90"/>
    </row>
    <row r="59" ht="15" customHeight="1" spans="1:39">
      <c r="A59" s="196" t="s">
        <v>170</v>
      </c>
      <c r="B59" s="205"/>
      <c r="C59" s="205"/>
      <c r="D59" s="205"/>
      <c r="E59" s="197"/>
      <c r="F59" s="197"/>
      <c r="G59" s="198"/>
      <c r="H59" s="45">
        <f>SUM(H56:L58)</f>
        <v>1905000</v>
      </c>
      <c r="I59" s="45"/>
      <c r="J59" s="45"/>
      <c r="K59" s="45"/>
      <c r="L59" s="77"/>
      <c r="M59" s="228"/>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91"/>
    </row>
    <row r="60" ht="4.5" customHeight="1" spans="1:39">
      <c r="A60" s="200"/>
      <c r="B60" s="200"/>
      <c r="C60" s="200"/>
      <c r="D60" s="200"/>
      <c r="E60" s="206"/>
      <c r="F60" s="206"/>
      <c r="G60" s="206"/>
      <c r="H60" s="206"/>
      <c r="I60" s="206"/>
      <c r="J60" s="85"/>
      <c r="K60" s="85"/>
      <c r="L60" s="85"/>
      <c r="M60" s="85"/>
      <c r="N60" s="85"/>
      <c r="O60" s="206"/>
      <c r="P60" s="206"/>
      <c r="Q60" s="206"/>
      <c r="R60" s="206"/>
      <c r="S60" s="206"/>
      <c r="T60" s="206"/>
      <c r="U60" s="206"/>
      <c r="V60" s="206"/>
      <c r="W60" s="206"/>
      <c r="X60" s="206"/>
      <c r="Y60" s="275"/>
      <c r="Z60" s="275"/>
      <c r="AA60" s="275"/>
      <c r="AB60" s="275"/>
      <c r="AC60" s="275"/>
      <c r="AD60" s="275"/>
      <c r="AE60" s="206"/>
      <c r="AF60" s="206"/>
      <c r="AG60" s="206"/>
      <c r="AH60" s="206"/>
      <c r="AI60" s="206"/>
      <c r="AJ60" s="206"/>
      <c r="AK60" s="206"/>
      <c r="AL60" s="206"/>
      <c r="AM60" s="206"/>
    </row>
    <row r="61" spans="1:1">
      <c r="A61" s="183" t="s">
        <v>297</v>
      </c>
    </row>
    <row r="63" spans="35:39">
      <c r="AI63" s="242"/>
      <c r="AJ63" s="242"/>
      <c r="AK63" s="242"/>
      <c r="AL63" s="242"/>
      <c r="AM63" s="242"/>
    </row>
  </sheetData>
  <sheetProtection password="D6B1" sheet="1" selectLockedCells="1" objects="1"/>
  <mergeCells count="103">
    <mergeCell ref="A7:AM7"/>
    <mergeCell ref="A9:AM9"/>
    <mergeCell ref="A11:G11"/>
    <mergeCell ref="H11:N11"/>
    <mergeCell ref="O11:S11"/>
    <mergeCell ref="T11:AM11"/>
    <mergeCell ref="D12:G12"/>
    <mergeCell ref="H12:S12"/>
    <mergeCell ref="W12:AF12"/>
    <mergeCell ref="AG12:AM12"/>
    <mergeCell ref="D13:G13"/>
    <mergeCell ref="H13:S13"/>
    <mergeCell ref="W13:AF13"/>
    <mergeCell ref="AG13:AM13"/>
    <mergeCell ref="A14:K14"/>
    <mergeCell ref="L14:AM14"/>
    <mergeCell ref="AP14:AU14"/>
    <mergeCell ref="A15:H15"/>
    <mergeCell ref="A17:AM17"/>
    <mergeCell ref="A19:W19"/>
    <mergeCell ref="X19:Z19"/>
    <mergeCell ref="AA19:AM19"/>
    <mergeCell ref="A20:W20"/>
    <mergeCell ref="X20:Z20"/>
    <mergeCell ref="AA20:AM20"/>
    <mergeCell ref="A21:W21"/>
    <mergeCell ref="X21:Z21"/>
    <mergeCell ref="A23:AM23"/>
    <mergeCell ref="A25:W25"/>
    <mergeCell ref="X25:Z25"/>
    <mergeCell ref="A26:W26"/>
    <mergeCell ref="X26:Z26"/>
    <mergeCell ref="A28:AM28"/>
    <mergeCell ref="Y30:AC30"/>
    <mergeCell ref="AD30:AH30"/>
    <mergeCell ref="AI30:AM30"/>
    <mergeCell ref="A33:G33"/>
    <mergeCell ref="H33:L33"/>
    <mergeCell ref="M33:AM33"/>
    <mergeCell ref="H34:L34"/>
    <mergeCell ref="M34:AM34"/>
    <mergeCell ref="H35:L35"/>
    <mergeCell ref="M35:AM35"/>
    <mergeCell ref="H36:L36"/>
    <mergeCell ref="M36:AM36"/>
    <mergeCell ref="H37:L37"/>
    <mergeCell ref="M37:AM37"/>
    <mergeCell ref="H38:L38"/>
    <mergeCell ref="M38:AM38"/>
    <mergeCell ref="H39:L39"/>
    <mergeCell ref="M39:AM39"/>
    <mergeCell ref="H40:L40"/>
    <mergeCell ref="M40:AM40"/>
    <mergeCell ref="AI41:AK41"/>
    <mergeCell ref="AL41:AM41"/>
    <mergeCell ref="AI42:AK42"/>
    <mergeCell ref="AL42:AM42"/>
    <mergeCell ref="A43:G43"/>
    <mergeCell ref="H43:L43"/>
    <mergeCell ref="M43:AM43"/>
    <mergeCell ref="H44:L44"/>
    <mergeCell ref="M44:AM44"/>
    <mergeCell ref="H45:L45"/>
    <mergeCell ref="M45:AM45"/>
    <mergeCell ref="H46:L46"/>
    <mergeCell ref="M46:AM46"/>
    <mergeCell ref="H47:L47"/>
    <mergeCell ref="M47:AM47"/>
    <mergeCell ref="H48:L48"/>
    <mergeCell ref="M48:AM48"/>
    <mergeCell ref="H49:L49"/>
    <mergeCell ref="M49:AM49"/>
    <mergeCell ref="H50:L50"/>
    <mergeCell ref="M50:AM50"/>
    <mergeCell ref="Y52:AC52"/>
    <mergeCell ref="AD52:AH52"/>
    <mergeCell ref="AI52:AM52"/>
    <mergeCell ref="A55:G55"/>
    <mergeCell ref="H55:L55"/>
    <mergeCell ref="M55:AM55"/>
    <mergeCell ref="H56:L56"/>
    <mergeCell ref="M56:AM56"/>
    <mergeCell ref="H57:L57"/>
    <mergeCell ref="M57:AM57"/>
    <mergeCell ref="H58:L58"/>
    <mergeCell ref="M58:AM58"/>
    <mergeCell ref="H59:L59"/>
    <mergeCell ref="M59:AM59"/>
    <mergeCell ref="AI63:AM63"/>
    <mergeCell ref="A12:C13"/>
    <mergeCell ref="T12:V13"/>
    <mergeCell ref="Y31:AA32"/>
    <mergeCell ref="AB31:AC32"/>
    <mergeCell ref="AL31:AM32"/>
    <mergeCell ref="AD31:AF32"/>
    <mergeCell ref="AG31:AH32"/>
    <mergeCell ref="AI31:AK32"/>
    <mergeCell ref="Y53:AA54"/>
    <mergeCell ref="AB53:AC54"/>
    <mergeCell ref="AL53:AM54"/>
    <mergeCell ref="AD53:AF54"/>
    <mergeCell ref="AG53:AH54"/>
    <mergeCell ref="AI53:AK54"/>
  </mergeCells>
  <dataValidations count="2">
    <dataValidation allowBlank="1" showInputMessage="1" showErrorMessage="1" sqref="J42:N42 S42:V42 J30:N32 S30:V32"/>
    <dataValidation type="list" allowBlank="1" showInputMessage="1" showErrorMessage="1" sqref="X19:Z21 X25:Z2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5841" name="Check Box 1" r:id="rId3">
              <controlPr defaultSize="0">
                <anchor moveWithCells="1">
                  <from>
                    <xdr:col>7</xdr:col>
                    <xdr:colOff>180975</xdr:colOff>
                    <xdr:row>14</xdr:row>
                    <xdr:rowOff>0</xdr:rowOff>
                  </from>
                  <to>
                    <xdr:col>9</xdr:col>
                    <xdr:colOff>28575</xdr:colOff>
                    <xdr:row>21</xdr:row>
                    <xdr:rowOff>28575</xdr:rowOff>
                  </to>
                </anchor>
              </controlPr>
            </control>
          </mc:Choice>
        </mc:AlternateContent>
        <mc:AlternateContent xmlns:mc="http://schemas.openxmlformats.org/markup-compatibility/2006">
          <mc:Choice Requires="x14">
            <control shapeId="35842" name="Check Box 2" r:id="rId4">
              <controlPr defaultSize="0">
                <anchor moveWithCells="1">
                  <from>
                    <xdr:col>23</xdr:col>
                    <xdr:colOff>152400</xdr:colOff>
                    <xdr:row>14</xdr:row>
                    <xdr:rowOff>0</xdr:rowOff>
                  </from>
                  <to>
                    <xdr:col>25</xdr:col>
                    <xdr:colOff>47625</xdr:colOff>
                    <xdr:row>21</xdr:row>
                    <xdr:rowOff>28575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298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7">
      <formula>$H$7=""</formula>
    </cfRule>
  </conditionalFormatting>
  <conditionalFormatting sqref="T7:AM7">
    <cfRule type="expression" dxfId="0" priority="46">
      <formula>T7=""</formula>
    </cfRule>
  </conditionalFormatting>
  <conditionalFormatting sqref="D9:S9">
    <cfRule type="expression" dxfId="0" priority="44">
      <formula>D9=""</formula>
    </cfRule>
  </conditionalFormatting>
  <conditionalFormatting sqref="W9:AM9">
    <cfRule type="expression" dxfId="0" priority="42">
      <formula>W9=""</formula>
    </cfRule>
  </conditionalFormatting>
  <conditionalFormatting sqref="L10:AM10">
    <cfRule type="expression" dxfId="1" priority="9">
      <formula>L10=""</formula>
    </cfRule>
  </conditionalFormatting>
  <conditionalFormatting sqref="I11">
    <cfRule type="expression" dxfId="2" priority="5">
      <formula>$I$11=TRUE</formula>
    </cfRule>
  </conditionalFormatting>
  <conditionalFormatting sqref="Y11">
    <cfRule type="expression" dxfId="2" priority="4">
      <formula>$Y$11=TRUE</formula>
    </cfRule>
    <cfRule type="expression" dxfId="3" priority="3">
      <formula>INDEX(リスト!$A$2:$A$30,MATCH($L$10,リスト!$B$2:$B$30,0))&lt;=22</formula>
    </cfRule>
  </conditionalFormatting>
  <conditionalFormatting sqref="X21:Z22">
    <cfRule type="expression" dxfId="1" priority="7">
      <formula>X21=""</formula>
    </cfRule>
  </conditionalFormatting>
  <conditionalFormatting sqref="AB21:BB22">
    <cfRule type="expression" dxfId="4" priority="1">
      <formula>$AB$21&lt;&gt;""</formula>
    </cfRule>
  </conditionalFormatting>
  <conditionalFormatting sqref="Y27:AA28">
    <cfRule type="expression" dxfId="0" priority="41">
      <formula>Y27=""</formula>
    </cfRule>
  </conditionalFormatting>
  <conditionalFormatting sqref="H30:AM35">
    <cfRule type="expression" dxfId="0" priority="19">
      <formula>H30=""</formula>
    </cfRule>
  </conditionalFormatting>
  <conditionalFormatting sqref="H40:AM45">
    <cfRule type="expression" dxfId="0" priority="13">
      <formula>H40=""</formula>
    </cfRule>
  </conditionalFormatting>
  <conditionalFormatting sqref="Y49:AA50 H52:AM54">
    <cfRule type="expression" dxfId="3" priority="6">
      <formula>AND($L$10&lt;&gt;"",INDEX(リスト!$A$2:$A$30,MATCH($L$10,リスト!$B$2:$B$30,0))&lt;=22)</formula>
    </cfRule>
  </conditionalFormatting>
  <conditionalFormatting sqref="Y49:AA50">
    <cfRule type="expression" dxfId="0" priority="40">
      <formula>Y49=""</formula>
    </cfRule>
  </conditionalFormatting>
  <conditionalFormatting sqref="H52:AM54">
    <cfRule type="expression" dxfId="0" priority="10">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89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389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456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456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558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558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660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661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763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763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865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865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968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968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070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070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172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173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275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275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377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377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480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480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582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582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684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685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787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787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889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889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992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992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094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094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196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197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299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299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401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401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504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504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606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606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708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709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81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81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913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913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016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016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118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118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220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221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323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323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425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425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528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528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630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630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732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733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835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835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937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937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040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040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142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142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244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245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347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347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449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449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552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552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654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654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756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757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859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859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961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961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064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064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166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166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268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269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 type="list" allowBlank="1" showInputMessage="1" showErrorMessage="1" sqref="X15:Z17 X21:Z22">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37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37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���0�0�0�0�0�0�eW0D0�0�0�0�0�0�0�0\ObW0~0Y00@b	g�;u�P�0�0�0�0�0�0�0 �0�0�0�0�0�0�0
</file>

<file path=customXml/item3.xml>��
</file>

<file path=customXml/itemProps1.xml><?xml version="1.0" encoding="utf-8"?>
<ds:datastoreItem xmlns:ds="http://schemas.openxmlformats.org/officeDocument/2006/customXml" ds:itemID="{1268B72C-C7C8-4BA0-9743-9C9E3D299F34}">
  <ds:schemaRefs/>
</ds:datastoreItem>
</file>

<file path=customXml/itemProps2.xml><?xml version="1.0" encoding="utf-8"?>
<ds:datastoreItem xmlns:ds="http://schemas.openxmlformats.org/officeDocument/2006/customXml" ds:itemID="{EEDD934D-25CE-4E8B-9221-0D2CAC4214CE}">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61</vt:i4>
      </vt:variant>
    </vt:vector>
  </HeadingPairs>
  <TitlesOfParts>
    <vt:vector size="61" baseType="lpstr">
      <vt:lpstr>(はじめにお読み下さい)申請書の使い方</vt:lpstr>
      <vt:lpstr>リスト</vt:lpstr>
      <vt:lpstr>(はじめにお読み下さい)報告書の使い方</vt:lpstr>
      <vt:lpstr>よくある質問</vt:lpstr>
      <vt:lpstr>(記入例)報告書</vt:lpstr>
      <vt:lpstr>報告書</vt:lpstr>
      <vt:lpstr>清算額一覧</vt:lpstr>
      <vt:lpstr>重点報告書</vt:lpstr>
      <vt:lpstr>重点清算額一覧</vt:lpstr>
      <vt:lpstr>単価表</vt:lpstr>
      <vt:lpstr>(記入例)個票</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個票21</vt:lpstr>
      <vt:lpstr>個票22</vt:lpstr>
      <vt:lpstr>個票23</vt:lpstr>
      <vt:lpstr>個票24</vt:lpstr>
      <vt:lpstr>個票25</vt:lpstr>
      <vt:lpstr>個票26</vt:lpstr>
      <vt:lpstr>個票27</vt:lpstr>
      <vt:lpstr>個票28</vt:lpstr>
      <vt:lpstr>個票29</vt:lpstr>
      <vt:lpstr>個票30</vt:lpstr>
      <vt:lpstr>個票31</vt:lpstr>
      <vt:lpstr>個票32</vt:lpstr>
      <vt:lpstr>個票33</vt:lpstr>
      <vt:lpstr>個票34</vt:lpstr>
      <vt:lpstr>個票35</vt:lpstr>
      <vt:lpstr>個票36</vt:lpstr>
      <vt:lpstr>個票37</vt:lpstr>
      <vt:lpstr>個票38</vt:lpstr>
      <vt:lpstr>個票39</vt:lpstr>
      <vt:lpstr>個票40</vt:lpstr>
      <vt:lpstr>個票41</vt:lpstr>
      <vt:lpstr>個票42</vt:lpstr>
      <vt:lpstr>個票43</vt:lpstr>
      <vt:lpstr>個票44</vt:lpstr>
      <vt:lpstr>個票45</vt:lpstr>
      <vt:lpstr>個票46</vt:lpstr>
      <vt:lpstr>個票47</vt:lpstr>
      <vt:lpstr>個票48</vt:lpstr>
      <vt:lpstr>個票49</vt:lpstr>
      <vt:lpstr>個票50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21553</cp:lastModifiedBy>
  <dcterms:created xsi:type="dcterms:W3CDTF">2026-09-14T01:28:00Z</dcterms:created>
  <dcterms:modified xsi:type="dcterms:W3CDTF">2026-09-18T06:59:34Z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95ABAE50BD694CE3AD96A4B5C38B53BD</vt:lpwstr>
  </property>
  <property fmtid="{D5CDD505-2E9C-101B-9397-08002B2CF9AE}" pid="7" name="KSOProductBuildVer">
    <vt:lpwstr>1041-11.2.0.10707</vt:lpwstr>
  </property>
</Properties>
</file>